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_2023\Акредитація_магістри\Анкетування\"/>
    </mc:Choice>
  </mc:AlternateContent>
  <bookViews>
    <workbookView xWindow="0" yWindow="0" windowWidth="23040" windowHeight="8616" activeTab="2"/>
  </bookViews>
  <sheets>
    <sheet name="Відповіді форми (1)" sheetId="1" r:id="rId1"/>
    <sheet name="Так_Ні" sheetId="3" r:id="rId2"/>
    <sheet name="Бальні питання" sheetId="4" r:id="rId3"/>
    <sheet name="Словесні відповіді" sheetId="5" r:id="rId4"/>
  </sheets>
  <calcPr calcId="162913"/>
</workbook>
</file>

<file path=xl/calcChain.xml><?xml version="1.0" encoding="utf-8"?>
<calcChain xmlns="http://schemas.openxmlformats.org/spreadsheetml/2006/main">
  <c r="AK3" i="3" l="1"/>
  <c r="AK4" i="3"/>
  <c r="AK5" i="3"/>
  <c r="AK6" i="3"/>
  <c r="AK7" i="3"/>
  <c r="AK8" i="3"/>
  <c r="AK9" i="3"/>
  <c r="AK10" i="3"/>
  <c r="AK11" i="3"/>
  <c r="AJ3" i="3"/>
  <c r="AJ4" i="3"/>
  <c r="AJ5" i="3"/>
  <c r="AJ6" i="3"/>
  <c r="AJ7" i="3"/>
  <c r="AJ8" i="3"/>
  <c r="AJ9" i="3"/>
  <c r="AJ10" i="3"/>
  <c r="AJ11" i="3"/>
  <c r="AK2" i="3"/>
  <c r="AJ2" i="3"/>
  <c r="AI7" i="3"/>
  <c r="AI8" i="3"/>
  <c r="AI9" i="3"/>
  <c r="AI10" i="3"/>
  <c r="AI11" i="3"/>
  <c r="AI6" i="3"/>
  <c r="AH10" i="3"/>
  <c r="AH11" i="3"/>
  <c r="AH7" i="3"/>
  <c r="AH8" i="3"/>
  <c r="AH9" i="3"/>
  <c r="AH6" i="3"/>
  <c r="AH5" i="3"/>
  <c r="AH4" i="3"/>
  <c r="AH3" i="3"/>
  <c r="AI2" i="3"/>
  <c r="AH2" i="3"/>
  <c r="AG3" i="3"/>
  <c r="AG4" i="3"/>
  <c r="AG5" i="3"/>
  <c r="AG6" i="3"/>
  <c r="AG7" i="3"/>
  <c r="AG8" i="3"/>
  <c r="AG9" i="3"/>
  <c r="AG10" i="3"/>
  <c r="AG11" i="3"/>
  <c r="AG2" i="3"/>
  <c r="AW3" i="4"/>
  <c r="AW4" i="4"/>
  <c r="AW5" i="4"/>
  <c r="AW6" i="4"/>
  <c r="AW7" i="4"/>
  <c r="AW8" i="4"/>
  <c r="AW9" i="4"/>
  <c r="AV3" i="4"/>
  <c r="AV4" i="4"/>
  <c r="AV5" i="4"/>
  <c r="AV6" i="4"/>
  <c r="AV7" i="4"/>
  <c r="AV8" i="4"/>
  <c r="AV9" i="4"/>
  <c r="AT3" i="4"/>
  <c r="AT4" i="4"/>
  <c r="AT5" i="4"/>
  <c r="AT6" i="4"/>
  <c r="AT7" i="4"/>
  <c r="AT8" i="4"/>
  <c r="AT9" i="4"/>
  <c r="AW2" i="4"/>
  <c r="AV2" i="4"/>
  <c r="AT2" i="4"/>
  <c r="AS3" i="4"/>
  <c r="AS4" i="4"/>
  <c r="AS5" i="4"/>
  <c r="AS6" i="4"/>
  <c r="AS7" i="4"/>
  <c r="AS8" i="4"/>
  <c r="AS9" i="4"/>
  <c r="AR3" i="4"/>
  <c r="AR4" i="4"/>
  <c r="AR5" i="4"/>
  <c r="AR6" i="4"/>
  <c r="AR7" i="4"/>
  <c r="AR8" i="4"/>
  <c r="AR9" i="4"/>
  <c r="AQ3" i="4"/>
  <c r="AQ4" i="4"/>
  <c r="AQ5" i="4"/>
  <c r="AQ6" i="4"/>
  <c r="AQ7" i="4"/>
  <c r="AQ8" i="4"/>
  <c r="AQ9" i="4"/>
  <c r="AP3" i="4"/>
  <c r="AP4" i="4"/>
  <c r="AP5" i="4"/>
  <c r="AP6" i="4"/>
  <c r="AP7" i="4"/>
  <c r="AP8" i="4"/>
  <c r="AP9" i="4"/>
  <c r="AO3" i="4"/>
  <c r="AO4" i="4"/>
  <c r="AO5" i="4"/>
  <c r="AO6" i="4"/>
  <c r="AO7" i="4"/>
  <c r="AO8" i="4"/>
  <c r="AO9" i="4"/>
  <c r="AN3" i="4"/>
  <c r="AN4" i="4"/>
  <c r="AN5" i="4"/>
  <c r="AN6" i="4"/>
  <c r="AN7" i="4"/>
  <c r="AN8" i="4"/>
  <c r="AN9" i="4"/>
  <c r="AM3" i="4"/>
  <c r="AM4" i="4"/>
  <c r="AM5" i="4"/>
  <c r="AM6" i="4"/>
  <c r="AM7" i="4"/>
  <c r="AM8" i="4"/>
  <c r="AM9" i="4"/>
  <c r="AL3" i="4"/>
  <c r="AL4" i="4"/>
  <c r="AL5" i="4"/>
  <c r="AL6" i="4"/>
  <c r="AL7" i="4"/>
  <c r="AL8" i="4"/>
  <c r="AL9" i="4"/>
  <c r="AK3" i="4"/>
  <c r="AK4" i="4"/>
  <c r="AK5" i="4"/>
  <c r="AK6" i="4"/>
  <c r="AK7" i="4"/>
  <c r="AK8" i="4"/>
  <c r="AK9" i="4"/>
  <c r="AS2" i="4"/>
  <c r="AR2" i="4"/>
  <c r="AQ2" i="4"/>
  <c r="AP2" i="4"/>
  <c r="AO2" i="4"/>
  <c r="AN2" i="4"/>
  <c r="AM2" i="4"/>
  <c r="AL2" i="4"/>
  <c r="AK2" i="4"/>
  <c r="AJ2" i="4"/>
  <c r="AJ3" i="4"/>
  <c r="AJ4" i="4"/>
  <c r="AJ5" i="4"/>
  <c r="AJ6" i="4"/>
  <c r="AJ7" i="4"/>
  <c r="AJ8" i="4"/>
  <c r="AJ9" i="4"/>
  <c r="AI3" i="4"/>
  <c r="AI4" i="4"/>
  <c r="AI5" i="4"/>
  <c r="AI6" i="4"/>
  <c r="AI7" i="4"/>
  <c r="AI8" i="4"/>
  <c r="AI9" i="4"/>
  <c r="AI2" i="4"/>
</calcChain>
</file>

<file path=xl/sharedStrings.xml><?xml version="1.0" encoding="utf-8"?>
<sst xmlns="http://schemas.openxmlformats.org/spreadsheetml/2006/main" count="874" uniqueCount="65">
  <si>
    <t>Позначка часу</t>
  </si>
  <si>
    <t>Зазначте рік навчання</t>
  </si>
  <si>
    <t>Форма навчання</t>
  </si>
  <si>
    <t>Оцініть наскільки Ви задоволені змістом освітньої програми по десятибальній шкалі (де 1 - повністю незадоволений, 10 - задоволений на 100%)</t>
  </si>
  <si>
    <t>Оцініть професіоналізм викладачів як фахівців у своїй навчальній дисципліні та в рамках галузі  (за десятибальною шкалою, де «1» - незадовільно, «10» - відмінно)</t>
  </si>
  <si>
    <t>Оцініть доступність педагогічних методів викладачів (за десятибальною шкалою, де «1» - незадовільно, «10» - відмінно) [Оцінка]</t>
  </si>
  <si>
    <t>Оцініть ефективність педагогічних методів викладачів (за десятибальною шкалою, де «1» - незадовільно, «10» - відмінно)</t>
  </si>
  <si>
    <t>Оцініть відповідність педагогічних методів викладачів принципам академічної свободи (за десятибальною шкалою, де «1» - незадовільно, «10» - відмінно)</t>
  </si>
  <si>
    <t>Оцініть якість викладання лекційних матеріалів (за десятибальною шкалою, де «1» - незадовільно, «10» - відмінно)</t>
  </si>
  <si>
    <t>Оцініть якість організації практичної підготовки на освітній програмі по десятибальній шкалі  (де 1 - повністю незадоволений, 10 - задоволений на 100%)</t>
  </si>
  <si>
    <t>Оцініть якість проведення лабораторного практикуму (за десятибальною шкалою, де «1» - незадовільно, «10» - відмінно)</t>
  </si>
  <si>
    <t xml:space="preserve"> Чи відповідає, на Ваш погляд, зміст навчальних дисциплін тенденціям розвитку галузі?</t>
  </si>
  <si>
    <t>Чи задоволені Ви переліком вибіркових дисциплін. Якщо ні, уточніть яких саме дисциплін чи розділів невистачало.</t>
  </si>
  <si>
    <t>Чи доводиться до Вас інформація щодо цілей, змісту та очікуваних результатів навчання, порядку та критеріїв оцінювання по окремим дисциплінам, які вивчали в попередньому навчальному році? Якщо "ні", у розділі "інше" вкажіть дисципліну та викладача, який не надав відповідної інформації.</t>
  </si>
  <si>
    <t>Чи стикалися Ви з необ’єктивністю оцінювання знань при вивченні окремих дисциплін, які вивчали в попередньому семестрі? Якщо стикалися, вкажіть дисципліни</t>
  </si>
  <si>
    <t>Чи відомі Вам процедури врегулювання конфліктних ситуацій, що діють в Університеті?</t>
  </si>
  <si>
    <t>Чи відомі Вам механізми повторного проходження контрольних заходів?</t>
  </si>
  <si>
    <t>Чи відомі Вам механізми оскарження результатів контрольних заходів?</t>
  </si>
  <si>
    <t>Чи відома Вам політика Університету щодо дотримання академічної доброчесності?</t>
  </si>
  <si>
    <t xml:space="preserve">Чи використовують викладачі під  час проведення занять сучасні методи викладання (інтерактивні методи, тренінги, ділові ігри тощо)? </t>
  </si>
  <si>
    <t xml:space="preserve"> Чи піддавалися Ви булінгу з боку викладачів, співробітників Університету або інших студентів? (інформацію можна деталізувати в полі "Інше")</t>
  </si>
  <si>
    <t>Які дисципліни доцільно додатково ВКЛЮЧИТИ до освітньо-професійної програми з метою її вдосконалення та осучаснення? Чому, на Ваш погляд, вони вдосконалять освітньо-професійну програму?</t>
  </si>
  <si>
    <t>На Ваш погляд, які теми доцільно ДОДАТИ для вивчення за освітньо-професійною програмою?</t>
  </si>
  <si>
    <t>Які дисципліни доцільно ВИКЛЮЧИТИ з освітньо-професійної програми? Чому, на Ваш погляд, вони зайві в освітньо-професійній програмі?</t>
  </si>
  <si>
    <t>Ваші пропозиції щодо покращення якості освітньої програми магістра «Електричні системи і мережі» та освітнього процесу</t>
  </si>
  <si>
    <t>Так, задоволений</t>
  </si>
  <si>
    <t>Так, в повному обсязі</t>
  </si>
  <si>
    <t>Ні, не стикався</t>
  </si>
  <si>
    <t>Так</t>
  </si>
  <si>
    <t>Ні</t>
  </si>
  <si>
    <t>Немає пропозицій</t>
  </si>
  <si>
    <t>2 рік</t>
  </si>
  <si>
    <t>денна</t>
  </si>
  <si>
    <t>так</t>
  </si>
  <si>
    <t>1 рік</t>
  </si>
  <si>
    <t>заочна</t>
  </si>
  <si>
    <t>ні</t>
  </si>
  <si>
    <t>Нормативні акти, їх застосування</t>
  </si>
  <si>
    <t>Оптимізація розвитку енергосистем на основі сучасних методів, наприклад штучного інтелекту</t>
  </si>
  <si>
    <t>Проектування низьковольтних мереж</t>
  </si>
  <si>
    <t>Ніяких, окрім гарного викладання тих дисциплін що є</t>
  </si>
  <si>
    <t>Основи сталого розвитку</t>
  </si>
  <si>
    <t xml:space="preserve">Не можу дати відповідь </t>
  </si>
  <si>
    <t>Не потрібно</t>
  </si>
  <si>
    <t>-</t>
  </si>
  <si>
    <t xml:space="preserve">Зменшити обсяг дисципліни "Наукова робота за темою дисертації" </t>
  </si>
  <si>
    <t xml:space="preserve">Все задовільняє </t>
  </si>
  <si>
    <t>Альтернативна Енергетика та її вплив на ринок електроенергії</t>
  </si>
  <si>
    <t>Моделювання альтернативної енергетики</t>
  </si>
  <si>
    <t>Доцільно збільшити обсяг  чи перевести в нормативний блок дисципліну, пов'язану із вивченням систем автоматизованого проектування (напр MatLab, Autocad)</t>
  </si>
  <si>
    <t xml:space="preserve"> практичні по систем автоматизованого проектування </t>
  </si>
  <si>
    <t>щось зв'язане з проектуванням особливо мереж до 1 кВ</t>
  </si>
  <si>
    <t>Всі потрібні</t>
  </si>
  <si>
    <t>Все добре</t>
  </si>
  <si>
    <t>На даний момент все задовольняє</t>
  </si>
  <si>
    <t xml:space="preserve">Пропозицій не має </t>
  </si>
  <si>
    <t>Сприяти залученню молодих людей до педагогічного процесу</t>
  </si>
  <si>
    <t>Заперечень немає!</t>
  </si>
  <si>
    <t xml:space="preserve">Немає побажань </t>
  </si>
  <si>
    <t>Усього відповідей</t>
  </si>
  <si>
    <t>Середнє</t>
  </si>
  <si>
    <t>≤5</t>
  </si>
  <si>
    <t>≥6</t>
  </si>
  <si>
    <t>Так, %</t>
  </si>
  <si>
    <t>Ні,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</si>
</sst>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.0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164" fontId="0" fillId="0" borderId="0" xfId="0" applyNumberFormat="1" applyFont="1" applyAlignme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10" fontId="0" fillId="0" borderId="0" xfId="0" applyNumberFormat="1" applyFont="1" applyAlignment="1"/>
    <xf numFmtId="2" fontId="0" fillId="0" borderId="0" xfId="0" applyNumberFormat="1" applyFont="1" applyAlignme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1" xfId="0" quotePrefix="1" applyFont="1" applyBorder="1" applyAlignment="1"/>
    <xf numFmtId="165" fontId="0" fillId="0" borderId="1" xfId="0" applyNumberFormat="1" applyFont="1" applyBorder="1" applyAlignment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0" xfId="0" applyFont="1" applyFill="1" applyAlignme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2"/>
  <sheetViews>
    <sheetView zoomScale="70" zoomScaleNormal="70" workbookViewId="0">
      <pane ySplit="1" topLeftCell="A2" activePane="bottomLeft" state="frozen"/>
      <selection pane="bottomLeft" activeCell="A26" sqref="A26"/>
    </sheetView>
  </sheetViews>
  <sheetFormatPr defaultColWidth="12.6640625" defaultRowHeight="15.75" customHeight="1" x14ac:dyDescent="0.25"/>
  <cols>
    <col min="1" max="3" width="18.88671875" customWidth="1"/>
    <col min="4" max="4" width="19.77734375" customWidth="1"/>
    <col min="5" max="31" width="18.88671875" customWidth="1"/>
  </cols>
  <sheetData>
    <row r="1" spans="1:25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3.2" x14ac:dyDescent="0.25">
      <c r="A2" s="5">
        <v>44898.448541666665</v>
      </c>
      <c r="B2" s="4" t="s">
        <v>31</v>
      </c>
      <c r="C2" s="3" t="s">
        <v>32</v>
      </c>
      <c r="D2" s="3">
        <v>10</v>
      </c>
      <c r="E2">
        <v>9</v>
      </c>
      <c r="F2">
        <v>8</v>
      </c>
      <c r="G2">
        <v>7</v>
      </c>
      <c r="H2">
        <v>7</v>
      </c>
      <c r="I2">
        <v>6</v>
      </c>
      <c r="J2">
        <v>4</v>
      </c>
      <c r="K2">
        <v>9</v>
      </c>
      <c r="L2" s="4" t="s">
        <v>33</v>
      </c>
      <c r="M2" s="3" t="s">
        <v>25</v>
      </c>
      <c r="N2" s="3" t="s">
        <v>26</v>
      </c>
      <c r="O2" s="3" t="s">
        <v>27</v>
      </c>
      <c r="P2" s="3" t="s">
        <v>28</v>
      </c>
      <c r="Q2" s="3" t="s">
        <v>28</v>
      </c>
      <c r="R2" s="3" t="s">
        <v>28</v>
      </c>
      <c r="S2" s="3" t="s">
        <v>28</v>
      </c>
      <c r="T2" s="3" t="s">
        <v>28</v>
      </c>
      <c r="U2" s="3" t="s">
        <v>29</v>
      </c>
      <c r="V2" s="4" t="s">
        <v>44</v>
      </c>
      <c r="W2" s="3" t="s">
        <v>30</v>
      </c>
      <c r="X2" s="4" t="s">
        <v>44</v>
      </c>
      <c r="Y2" s="3" t="s">
        <v>53</v>
      </c>
    </row>
    <row r="3" spans="1:25" ht="13.2" x14ac:dyDescent="0.25">
      <c r="A3" s="5">
        <v>44898.514780092592</v>
      </c>
      <c r="B3" s="4" t="s">
        <v>31</v>
      </c>
      <c r="C3" s="3" t="s">
        <v>32</v>
      </c>
      <c r="D3" s="3">
        <v>9</v>
      </c>
      <c r="E3" s="3">
        <v>9</v>
      </c>
      <c r="F3" s="3">
        <v>9</v>
      </c>
      <c r="G3" s="3">
        <v>8</v>
      </c>
      <c r="H3" s="3">
        <v>8</v>
      </c>
      <c r="I3" s="3">
        <v>9</v>
      </c>
      <c r="J3" s="3">
        <v>10</v>
      </c>
      <c r="K3" s="3">
        <v>7</v>
      </c>
      <c r="L3" s="3" t="s">
        <v>33</v>
      </c>
      <c r="M3" s="3" t="s">
        <v>25</v>
      </c>
      <c r="N3" s="3" t="s">
        <v>26</v>
      </c>
      <c r="O3" s="3" t="s">
        <v>27</v>
      </c>
      <c r="P3" s="3" t="s">
        <v>28</v>
      </c>
      <c r="Q3" s="3" t="s">
        <v>28</v>
      </c>
      <c r="R3" s="3" t="s">
        <v>28</v>
      </c>
      <c r="S3" s="3" t="s">
        <v>28</v>
      </c>
      <c r="T3" s="3" t="s">
        <v>28</v>
      </c>
      <c r="U3" s="3" t="s">
        <v>29</v>
      </c>
      <c r="V3" s="4" t="s">
        <v>44</v>
      </c>
      <c r="W3" s="4" t="s">
        <v>37</v>
      </c>
      <c r="X3" s="4" t="s">
        <v>41</v>
      </c>
      <c r="Y3" s="4" t="s">
        <v>44</v>
      </c>
    </row>
    <row r="4" spans="1:25" ht="15.75" customHeight="1" x14ac:dyDescent="0.25">
      <c r="A4" s="5">
        <v>44899.865972222222</v>
      </c>
      <c r="B4" s="4" t="s">
        <v>31</v>
      </c>
      <c r="C4" s="3" t="s">
        <v>32</v>
      </c>
      <c r="D4" s="3">
        <v>9</v>
      </c>
      <c r="E4" s="3">
        <v>10</v>
      </c>
      <c r="F4" s="3">
        <v>9</v>
      </c>
      <c r="G4" s="3">
        <v>8</v>
      </c>
      <c r="H4" s="3">
        <v>10</v>
      </c>
      <c r="I4" s="3">
        <v>7</v>
      </c>
      <c r="J4" s="3">
        <v>8</v>
      </c>
      <c r="K4" s="3">
        <v>9</v>
      </c>
      <c r="L4" s="3" t="s">
        <v>33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28</v>
      </c>
      <c r="R4" s="3" t="s">
        <v>28</v>
      </c>
      <c r="S4" s="3" t="s">
        <v>28</v>
      </c>
      <c r="T4" s="4" t="s">
        <v>29</v>
      </c>
      <c r="U4" s="3" t="s">
        <v>29</v>
      </c>
      <c r="V4" s="4" t="s">
        <v>44</v>
      </c>
      <c r="W4" s="4" t="s">
        <v>44</v>
      </c>
      <c r="X4" s="4" t="s">
        <v>44</v>
      </c>
      <c r="Y4" s="4" t="s">
        <v>44</v>
      </c>
    </row>
    <row r="5" spans="1:25" ht="15.75" customHeight="1" x14ac:dyDescent="0.25">
      <c r="A5" s="5">
        <v>44899.927048611113</v>
      </c>
      <c r="B5" s="4" t="s">
        <v>31</v>
      </c>
      <c r="C5" s="3" t="s">
        <v>32</v>
      </c>
      <c r="D5" s="3">
        <v>10</v>
      </c>
      <c r="E5" s="3">
        <v>9</v>
      </c>
      <c r="F5" s="3">
        <v>8</v>
      </c>
      <c r="G5" s="3">
        <v>7</v>
      </c>
      <c r="H5" s="3">
        <v>7</v>
      </c>
      <c r="I5" s="3">
        <v>9</v>
      </c>
      <c r="J5" s="3">
        <v>10</v>
      </c>
      <c r="K5" s="3">
        <v>6</v>
      </c>
      <c r="L5" s="3" t="s">
        <v>33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28</v>
      </c>
      <c r="R5" s="3" t="s">
        <v>28</v>
      </c>
      <c r="S5" s="3" t="s">
        <v>28</v>
      </c>
      <c r="T5" s="4" t="s">
        <v>29</v>
      </c>
      <c r="U5" s="3" t="s">
        <v>29</v>
      </c>
      <c r="V5" s="4" t="s">
        <v>44</v>
      </c>
      <c r="W5" s="4" t="s">
        <v>44</v>
      </c>
      <c r="X5" s="3" t="s">
        <v>43</v>
      </c>
      <c r="Y5" s="4" t="s">
        <v>44</v>
      </c>
    </row>
    <row r="6" spans="1:25" ht="15.75" customHeight="1" x14ac:dyDescent="0.25">
      <c r="A6" s="5">
        <v>44899.987175925926</v>
      </c>
      <c r="B6" s="4" t="s">
        <v>31</v>
      </c>
      <c r="C6" s="3" t="s">
        <v>32</v>
      </c>
      <c r="D6" s="3">
        <v>8</v>
      </c>
      <c r="E6" s="3">
        <v>7</v>
      </c>
      <c r="F6" s="3">
        <v>8</v>
      </c>
      <c r="G6" s="3">
        <v>8</v>
      </c>
      <c r="H6" s="3">
        <v>7</v>
      </c>
      <c r="I6" s="3">
        <v>6</v>
      </c>
      <c r="J6" s="3">
        <v>7</v>
      </c>
      <c r="K6" s="3">
        <v>9</v>
      </c>
      <c r="L6" s="3" t="s">
        <v>33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28</v>
      </c>
      <c r="R6" s="3" t="s">
        <v>28</v>
      </c>
      <c r="S6" s="3" t="s">
        <v>28</v>
      </c>
      <c r="T6" s="3" t="s">
        <v>28</v>
      </c>
      <c r="U6" s="3" t="s">
        <v>29</v>
      </c>
      <c r="V6" s="4" t="s">
        <v>44</v>
      </c>
      <c r="W6" s="4" t="s">
        <v>44</v>
      </c>
      <c r="X6" s="4" t="s">
        <v>44</v>
      </c>
      <c r="Y6" s="4" t="s">
        <v>44</v>
      </c>
    </row>
    <row r="7" spans="1:25" ht="15.75" customHeight="1" x14ac:dyDescent="0.25">
      <c r="A7" s="5">
        <v>44900.47929398148</v>
      </c>
      <c r="B7" s="4" t="s">
        <v>31</v>
      </c>
      <c r="C7" s="3" t="s">
        <v>32</v>
      </c>
      <c r="D7" s="3">
        <v>10</v>
      </c>
      <c r="E7" s="3">
        <v>8</v>
      </c>
      <c r="F7" s="3">
        <v>9</v>
      </c>
      <c r="G7" s="3">
        <v>6</v>
      </c>
      <c r="H7" s="3">
        <v>9</v>
      </c>
      <c r="I7" s="3">
        <v>7</v>
      </c>
      <c r="J7" s="3">
        <v>7</v>
      </c>
      <c r="K7" s="3">
        <v>9</v>
      </c>
      <c r="L7" s="3" t="s">
        <v>33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28</v>
      </c>
      <c r="R7" s="3" t="s">
        <v>28</v>
      </c>
      <c r="S7" s="3" t="s">
        <v>28</v>
      </c>
      <c r="T7" s="3" t="s">
        <v>28</v>
      </c>
      <c r="U7" s="3" t="s">
        <v>29</v>
      </c>
      <c r="V7" s="4" t="s">
        <v>40</v>
      </c>
      <c r="W7" s="4" t="s">
        <v>38</v>
      </c>
      <c r="X7" s="4" t="s">
        <v>45</v>
      </c>
      <c r="Y7" s="4" t="s">
        <v>44</v>
      </c>
    </row>
    <row r="8" spans="1:25" ht="15.75" customHeight="1" x14ac:dyDescent="0.25">
      <c r="A8" s="5">
        <v>44900.489664351851</v>
      </c>
      <c r="B8" s="4" t="s">
        <v>31</v>
      </c>
      <c r="C8" s="4" t="s">
        <v>35</v>
      </c>
      <c r="D8" s="3">
        <v>8</v>
      </c>
      <c r="E8" s="3">
        <v>9</v>
      </c>
      <c r="F8" s="3">
        <v>8</v>
      </c>
      <c r="G8" s="3">
        <v>7</v>
      </c>
      <c r="H8" s="3">
        <v>9</v>
      </c>
      <c r="I8" s="3">
        <v>9</v>
      </c>
      <c r="J8" s="3">
        <v>7</v>
      </c>
      <c r="K8" s="3">
        <v>8</v>
      </c>
      <c r="L8" s="3" t="s">
        <v>33</v>
      </c>
      <c r="M8" s="3" t="s">
        <v>25</v>
      </c>
      <c r="N8" s="3" t="s">
        <v>26</v>
      </c>
      <c r="O8" s="3" t="s">
        <v>27</v>
      </c>
      <c r="P8" s="3" t="s">
        <v>28</v>
      </c>
      <c r="Q8" s="3" t="s">
        <v>28</v>
      </c>
      <c r="R8" s="3" t="s">
        <v>28</v>
      </c>
      <c r="S8" s="3" t="s">
        <v>28</v>
      </c>
      <c r="T8" s="3" t="s">
        <v>28</v>
      </c>
      <c r="U8" s="3" t="s">
        <v>29</v>
      </c>
      <c r="V8" s="4" t="s">
        <v>44</v>
      </c>
      <c r="W8" s="4" t="s">
        <v>44</v>
      </c>
      <c r="X8" s="4" t="s">
        <v>44</v>
      </c>
      <c r="Y8" s="4" t="s">
        <v>44</v>
      </c>
    </row>
    <row r="9" spans="1:25" ht="15.75" customHeight="1" x14ac:dyDescent="0.25">
      <c r="A9" s="5">
        <v>44900.715648148151</v>
      </c>
      <c r="B9" s="4" t="s">
        <v>31</v>
      </c>
      <c r="C9" s="3" t="s">
        <v>32</v>
      </c>
      <c r="D9" s="3">
        <v>9</v>
      </c>
      <c r="E9" s="3">
        <v>9</v>
      </c>
      <c r="F9" s="3">
        <v>8</v>
      </c>
      <c r="G9" s="3">
        <v>8</v>
      </c>
      <c r="H9" s="3">
        <v>9</v>
      </c>
      <c r="I9" s="3">
        <v>8</v>
      </c>
      <c r="J9" s="3">
        <v>7</v>
      </c>
      <c r="K9" s="3">
        <v>8</v>
      </c>
      <c r="L9" s="3" t="s">
        <v>33</v>
      </c>
      <c r="M9" s="3" t="s">
        <v>25</v>
      </c>
      <c r="N9" s="3" t="s">
        <v>26</v>
      </c>
      <c r="O9" s="3" t="s">
        <v>27</v>
      </c>
      <c r="P9" s="3" t="s">
        <v>28</v>
      </c>
      <c r="Q9" s="3" t="s">
        <v>28</v>
      </c>
      <c r="R9" s="3" t="s">
        <v>28</v>
      </c>
      <c r="S9" s="3" t="s">
        <v>28</v>
      </c>
      <c r="T9" s="3" t="s">
        <v>28</v>
      </c>
      <c r="U9" s="3" t="s">
        <v>29</v>
      </c>
      <c r="V9" s="4" t="s">
        <v>44</v>
      </c>
      <c r="W9" s="4" t="s">
        <v>44</v>
      </c>
      <c r="X9" s="3" t="s">
        <v>46</v>
      </c>
      <c r="Y9" s="3" t="s">
        <v>54</v>
      </c>
    </row>
    <row r="10" spans="1:25" ht="15.75" customHeight="1" x14ac:dyDescent="0.25">
      <c r="A10" s="5">
        <v>44900.874490740738</v>
      </c>
      <c r="B10" s="4" t="s">
        <v>31</v>
      </c>
      <c r="C10" s="3" t="s">
        <v>32</v>
      </c>
      <c r="D10" s="3">
        <v>8</v>
      </c>
      <c r="E10" s="3">
        <v>10</v>
      </c>
      <c r="F10" s="3">
        <v>7</v>
      </c>
      <c r="G10" s="3">
        <v>6</v>
      </c>
      <c r="H10" s="3">
        <v>8</v>
      </c>
      <c r="I10" s="3">
        <v>8</v>
      </c>
      <c r="J10" s="3">
        <v>7</v>
      </c>
      <c r="K10" s="3">
        <v>7</v>
      </c>
      <c r="L10" s="3" t="s">
        <v>33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28</v>
      </c>
      <c r="R10" s="3" t="s">
        <v>28</v>
      </c>
      <c r="S10" s="3" t="s">
        <v>28</v>
      </c>
      <c r="T10" s="3" t="s">
        <v>28</v>
      </c>
      <c r="U10" s="3" t="s">
        <v>29</v>
      </c>
      <c r="V10" s="3" t="s">
        <v>30</v>
      </c>
      <c r="W10" s="3" t="s">
        <v>30</v>
      </c>
      <c r="X10" s="3" t="s">
        <v>52</v>
      </c>
      <c r="Y10" s="4" t="s">
        <v>44</v>
      </c>
    </row>
    <row r="11" spans="1:25" ht="15.75" customHeight="1" x14ac:dyDescent="0.25">
      <c r="A11" s="2">
        <v>44913.447569444441</v>
      </c>
      <c r="B11" s="4" t="s">
        <v>31</v>
      </c>
      <c r="C11" s="3" t="s">
        <v>32</v>
      </c>
      <c r="D11" s="3">
        <v>10</v>
      </c>
      <c r="E11" s="3">
        <v>9</v>
      </c>
      <c r="F11" s="3">
        <v>7</v>
      </c>
      <c r="G11" s="3">
        <v>6</v>
      </c>
      <c r="H11" s="3">
        <v>3</v>
      </c>
      <c r="I11" s="3">
        <v>8</v>
      </c>
      <c r="J11" s="3">
        <v>8</v>
      </c>
      <c r="K11" s="3">
        <v>8</v>
      </c>
      <c r="L11" s="3" t="s">
        <v>33</v>
      </c>
      <c r="M11" s="3" t="s">
        <v>25</v>
      </c>
      <c r="N11" s="3" t="s">
        <v>26</v>
      </c>
      <c r="O11" s="3" t="s">
        <v>27</v>
      </c>
      <c r="P11" s="3" t="s">
        <v>28</v>
      </c>
      <c r="Q11" s="3" t="s">
        <v>28</v>
      </c>
      <c r="R11" s="3" t="s">
        <v>28</v>
      </c>
      <c r="S11" s="3" t="s">
        <v>28</v>
      </c>
      <c r="T11" s="4" t="s">
        <v>29</v>
      </c>
      <c r="U11" s="3" t="s">
        <v>29</v>
      </c>
      <c r="V11" s="4" t="s">
        <v>44</v>
      </c>
      <c r="W11" s="3" t="s">
        <v>30</v>
      </c>
      <c r="X11" s="4" t="s">
        <v>44</v>
      </c>
      <c r="Y11" s="4" t="s">
        <v>44</v>
      </c>
    </row>
    <row r="12" spans="1:25" ht="15.75" customHeight="1" x14ac:dyDescent="0.25">
      <c r="A12" s="2">
        <v>44913.498287037037</v>
      </c>
      <c r="B12" s="4" t="s">
        <v>31</v>
      </c>
      <c r="C12" s="3" t="s">
        <v>32</v>
      </c>
      <c r="D12" s="3">
        <v>8</v>
      </c>
      <c r="E12" s="3">
        <v>8</v>
      </c>
      <c r="F12" s="3">
        <v>7</v>
      </c>
      <c r="G12" s="3">
        <v>10</v>
      </c>
      <c r="H12" s="3">
        <v>7</v>
      </c>
      <c r="I12" s="3">
        <v>8</v>
      </c>
      <c r="J12" s="3">
        <v>8</v>
      </c>
      <c r="K12" s="3">
        <v>7</v>
      </c>
      <c r="L12" s="3" t="s">
        <v>33</v>
      </c>
      <c r="M12" s="3" t="s">
        <v>25</v>
      </c>
      <c r="N12" s="3" t="s">
        <v>26</v>
      </c>
      <c r="O12" s="3" t="s">
        <v>27</v>
      </c>
      <c r="P12" s="3" t="s">
        <v>28</v>
      </c>
      <c r="Q12" s="3" t="s">
        <v>28</v>
      </c>
      <c r="R12" s="3" t="s">
        <v>28</v>
      </c>
      <c r="S12" s="3" t="s">
        <v>28</v>
      </c>
      <c r="T12" s="3" t="s">
        <v>28</v>
      </c>
      <c r="U12" s="3" t="s">
        <v>29</v>
      </c>
      <c r="V12" s="4" t="s">
        <v>44</v>
      </c>
      <c r="W12" s="4" t="s">
        <v>44</v>
      </c>
      <c r="X12" s="4" t="s">
        <v>44</v>
      </c>
      <c r="Y12" s="4" t="s">
        <v>44</v>
      </c>
    </row>
    <row r="13" spans="1:25" ht="15.75" customHeight="1" x14ac:dyDescent="0.25">
      <c r="A13" s="2">
        <v>44914.45721064815</v>
      </c>
      <c r="B13" s="4" t="s">
        <v>31</v>
      </c>
      <c r="C13" s="3" t="s">
        <v>32</v>
      </c>
      <c r="D13" s="3">
        <v>7</v>
      </c>
      <c r="E13" s="3">
        <v>10</v>
      </c>
      <c r="F13" s="3">
        <v>7</v>
      </c>
      <c r="G13" s="3">
        <v>8</v>
      </c>
      <c r="H13" s="3">
        <v>10</v>
      </c>
      <c r="I13" s="3">
        <v>7</v>
      </c>
      <c r="J13" s="3">
        <v>8</v>
      </c>
      <c r="K13" s="3">
        <v>7</v>
      </c>
      <c r="L13" s="3" t="s">
        <v>33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28</v>
      </c>
      <c r="R13" s="3" t="s">
        <v>28</v>
      </c>
      <c r="S13" s="3" t="s">
        <v>28</v>
      </c>
      <c r="T13" s="3" t="s">
        <v>28</v>
      </c>
      <c r="U13" s="3" t="s">
        <v>29</v>
      </c>
      <c r="V13" s="4" t="s">
        <v>39</v>
      </c>
      <c r="W13" s="4" t="s">
        <v>39</v>
      </c>
      <c r="Y13" s="4" t="s">
        <v>44</v>
      </c>
    </row>
    <row r="14" spans="1:25" ht="15.75" customHeight="1" x14ac:dyDescent="0.25">
      <c r="A14" s="2">
        <v>45065.88144675926</v>
      </c>
      <c r="B14" s="4" t="s">
        <v>34</v>
      </c>
      <c r="C14" s="4" t="s">
        <v>35</v>
      </c>
      <c r="D14" s="3">
        <v>10</v>
      </c>
      <c r="E14" s="3">
        <v>8</v>
      </c>
      <c r="F14" s="3">
        <v>8</v>
      </c>
      <c r="G14" s="3">
        <v>7</v>
      </c>
      <c r="H14" s="3">
        <v>9</v>
      </c>
      <c r="I14" s="3">
        <v>8</v>
      </c>
      <c r="J14" s="3">
        <v>7</v>
      </c>
      <c r="K14" s="3">
        <v>10</v>
      </c>
      <c r="L14" s="3" t="s">
        <v>33</v>
      </c>
      <c r="M14" s="3" t="s">
        <v>25</v>
      </c>
      <c r="N14" s="3" t="s">
        <v>26</v>
      </c>
      <c r="O14" s="3" t="s">
        <v>27</v>
      </c>
      <c r="P14" s="3" t="s">
        <v>28</v>
      </c>
      <c r="Q14" s="3" t="s">
        <v>28</v>
      </c>
      <c r="R14" s="3" t="s">
        <v>28</v>
      </c>
      <c r="S14" s="3" t="s">
        <v>28</v>
      </c>
      <c r="T14" s="4" t="s">
        <v>29</v>
      </c>
      <c r="U14" s="3" t="s">
        <v>29</v>
      </c>
      <c r="V14" s="4" t="s">
        <v>44</v>
      </c>
      <c r="W14" s="4" t="s">
        <v>44</v>
      </c>
      <c r="X14" s="4" t="s">
        <v>44</v>
      </c>
      <c r="Y14" s="4" t="s">
        <v>44</v>
      </c>
    </row>
    <row r="15" spans="1:25" ht="15.75" customHeight="1" x14ac:dyDescent="0.25">
      <c r="A15" s="2">
        <v>45066.478703703702</v>
      </c>
      <c r="B15" s="3" t="s">
        <v>34</v>
      </c>
      <c r="C15" s="3" t="s">
        <v>32</v>
      </c>
      <c r="D15" s="3">
        <v>10</v>
      </c>
      <c r="E15" s="3">
        <v>8</v>
      </c>
      <c r="F15" s="3">
        <v>6</v>
      </c>
      <c r="G15" s="3">
        <v>8</v>
      </c>
      <c r="H15" s="3">
        <v>9</v>
      </c>
      <c r="I15" s="3">
        <v>10</v>
      </c>
      <c r="J15" s="3">
        <v>7</v>
      </c>
      <c r="K15" s="3">
        <v>5</v>
      </c>
      <c r="L15" s="3" t="s">
        <v>33</v>
      </c>
      <c r="M15" s="3" t="s">
        <v>25</v>
      </c>
      <c r="N15" s="3" t="s">
        <v>26</v>
      </c>
      <c r="O15" s="3" t="s">
        <v>27</v>
      </c>
      <c r="P15" s="3" t="s">
        <v>28</v>
      </c>
      <c r="Q15" s="3" t="s">
        <v>28</v>
      </c>
      <c r="R15" s="3" t="s">
        <v>28</v>
      </c>
      <c r="S15" s="3" t="s">
        <v>28</v>
      </c>
      <c r="T15" s="3" t="s">
        <v>28</v>
      </c>
      <c r="U15" s="3" t="s">
        <v>29</v>
      </c>
      <c r="V15" s="4" t="s">
        <v>44</v>
      </c>
      <c r="W15" s="4" t="s">
        <v>44</v>
      </c>
      <c r="X15" s="3" t="s">
        <v>43</v>
      </c>
      <c r="Y15" s="3" t="s">
        <v>55</v>
      </c>
    </row>
    <row r="16" spans="1:25" ht="15.75" customHeight="1" x14ac:dyDescent="0.25">
      <c r="A16" s="2">
        <v>45066.533587962964</v>
      </c>
      <c r="B16" s="4" t="s">
        <v>34</v>
      </c>
      <c r="C16" s="3" t="s">
        <v>32</v>
      </c>
      <c r="D16" s="3">
        <v>8</v>
      </c>
      <c r="E16" s="3">
        <v>8</v>
      </c>
      <c r="F16" s="3">
        <v>4</v>
      </c>
      <c r="G16" s="3">
        <v>9</v>
      </c>
      <c r="H16" s="3">
        <v>10</v>
      </c>
      <c r="I16" s="3">
        <v>5</v>
      </c>
      <c r="J16" s="3">
        <v>7</v>
      </c>
      <c r="K16" s="3">
        <v>7</v>
      </c>
      <c r="L16" s="3" t="s">
        <v>33</v>
      </c>
      <c r="M16" s="3" t="s">
        <v>25</v>
      </c>
      <c r="N16" s="3" t="s">
        <v>26</v>
      </c>
      <c r="O16" s="3" t="s">
        <v>27</v>
      </c>
      <c r="P16" s="3" t="s">
        <v>28</v>
      </c>
      <c r="Q16" s="3" t="s">
        <v>28</v>
      </c>
      <c r="R16" s="3" t="s">
        <v>28</v>
      </c>
      <c r="S16" s="3" t="s">
        <v>28</v>
      </c>
      <c r="T16" s="4" t="s">
        <v>29</v>
      </c>
      <c r="U16" s="3" t="s">
        <v>29</v>
      </c>
      <c r="V16" s="4" t="s">
        <v>44</v>
      </c>
      <c r="W16" s="4" t="s">
        <v>44</v>
      </c>
      <c r="X16" s="4" t="s">
        <v>44</v>
      </c>
      <c r="Y16" s="4" t="s">
        <v>44</v>
      </c>
    </row>
    <row r="17" spans="1:25" ht="15.75" customHeight="1" x14ac:dyDescent="0.25">
      <c r="A17" s="2">
        <v>45068.631412037037</v>
      </c>
      <c r="B17" s="3" t="s">
        <v>34</v>
      </c>
      <c r="C17" s="3" t="s">
        <v>32</v>
      </c>
      <c r="D17" s="3">
        <v>3</v>
      </c>
      <c r="E17" s="3">
        <v>5</v>
      </c>
      <c r="F17" s="3">
        <v>7</v>
      </c>
      <c r="G17" s="3">
        <v>6</v>
      </c>
      <c r="H17" s="3">
        <v>8</v>
      </c>
      <c r="I17" s="3">
        <v>5</v>
      </c>
      <c r="J17" s="3">
        <v>7</v>
      </c>
      <c r="K17" s="3">
        <v>10</v>
      </c>
      <c r="L17" s="4" t="s">
        <v>36</v>
      </c>
      <c r="M17" s="3" t="s">
        <v>25</v>
      </c>
      <c r="N17" s="3" t="s">
        <v>26</v>
      </c>
      <c r="O17" s="3" t="s">
        <v>27</v>
      </c>
      <c r="P17" s="3" t="s">
        <v>28</v>
      </c>
      <c r="Q17" s="3" t="s">
        <v>28</v>
      </c>
      <c r="R17" s="4" t="s">
        <v>29</v>
      </c>
      <c r="S17" s="3" t="s">
        <v>28</v>
      </c>
      <c r="T17" s="3" t="s">
        <v>28</v>
      </c>
      <c r="U17" s="3" t="s">
        <v>29</v>
      </c>
      <c r="V17" s="4" t="s">
        <v>47</v>
      </c>
      <c r="W17" s="4" t="s">
        <v>48</v>
      </c>
      <c r="X17" s="4" t="s">
        <v>44</v>
      </c>
      <c r="Y17" s="4" t="s">
        <v>44</v>
      </c>
    </row>
    <row r="18" spans="1:25" ht="15.75" customHeight="1" x14ac:dyDescent="0.25">
      <c r="A18" s="2">
        <v>45068.823518518519</v>
      </c>
      <c r="B18" s="4" t="s">
        <v>34</v>
      </c>
      <c r="C18" s="3" t="s">
        <v>32</v>
      </c>
      <c r="D18" s="3">
        <v>10</v>
      </c>
      <c r="E18" s="3">
        <v>10</v>
      </c>
      <c r="F18" s="3">
        <v>8</v>
      </c>
      <c r="G18" s="3">
        <v>8</v>
      </c>
      <c r="H18" s="3">
        <v>8</v>
      </c>
      <c r="I18" s="3">
        <v>10</v>
      </c>
      <c r="J18" s="3">
        <v>8</v>
      </c>
      <c r="K18" s="3">
        <v>9</v>
      </c>
      <c r="L18" s="3" t="s">
        <v>33</v>
      </c>
      <c r="M18" s="3" t="s">
        <v>25</v>
      </c>
      <c r="N18" s="3" t="s">
        <v>26</v>
      </c>
      <c r="O18" s="3" t="s">
        <v>27</v>
      </c>
      <c r="P18" s="3" t="s">
        <v>28</v>
      </c>
      <c r="Q18" s="3" t="s">
        <v>28</v>
      </c>
      <c r="R18" s="3" t="s">
        <v>28</v>
      </c>
      <c r="S18" s="3" t="s">
        <v>28</v>
      </c>
      <c r="T18" s="3" t="s">
        <v>28</v>
      </c>
      <c r="U18" s="3" t="s">
        <v>29</v>
      </c>
      <c r="V18" s="4" t="s">
        <v>44</v>
      </c>
      <c r="W18" s="4" t="s">
        <v>44</v>
      </c>
      <c r="X18" s="3" t="s">
        <v>52</v>
      </c>
      <c r="Y18" s="4" t="s">
        <v>44</v>
      </c>
    </row>
    <row r="19" spans="1:25" ht="15.75" customHeight="1" x14ac:dyDescent="0.25">
      <c r="A19" s="2">
        <v>45068.850694444445</v>
      </c>
      <c r="B19" s="4" t="s">
        <v>34</v>
      </c>
      <c r="C19" s="3" t="s">
        <v>32</v>
      </c>
      <c r="D19" s="3">
        <v>8</v>
      </c>
      <c r="E19" s="3">
        <v>8</v>
      </c>
      <c r="F19" s="3">
        <v>7</v>
      </c>
      <c r="G19" s="3">
        <v>9</v>
      </c>
      <c r="H19" s="3">
        <v>6</v>
      </c>
      <c r="I19" s="3">
        <v>8</v>
      </c>
      <c r="J19" s="3">
        <v>9</v>
      </c>
      <c r="K19" s="3">
        <v>8</v>
      </c>
      <c r="L19" s="3" t="s">
        <v>33</v>
      </c>
      <c r="M19" s="3" t="s">
        <v>25</v>
      </c>
      <c r="N19" s="3" t="s">
        <v>26</v>
      </c>
      <c r="O19" s="3" t="s">
        <v>27</v>
      </c>
      <c r="P19" s="3" t="s">
        <v>28</v>
      </c>
      <c r="Q19" s="3" t="s">
        <v>28</v>
      </c>
      <c r="R19" s="3" t="s">
        <v>28</v>
      </c>
      <c r="S19" s="3" t="s">
        <v>28</v>
      </c>
      <c r="T19" s="3" t="s">
        <v>28</v>
      </c>
      <c r="U19" s="3" t="s">
        <v>29</v>
      </c>
      <c r="V19" s="4" t="s">
        <v>44</v>
      </c>
      <c r="W19" s="4" t="s">
        <v>44</v>
      </c>
      <c r="X19" s="4" t="s">
        <v>44</v>
      </c>
      <c r="Y19" s="4" t="s">
        <v>44</v>
      </c>
    </row>
    <row r="20" spans="1:25" ht="15.75" customHeight="1" x14ac:dyDescent="0.25">
      <c r="A20" s="2">
        <v>45070.391319444447</v>
      </c>
      <c r="B20" s="4" t="s">
        <v>34</v>
      </c>
      <c r="C20" s="3" t="s">
        <v>32</v>
      </c>
      <c r="D20" s="3">
        <v>9</v>
      </c>
      <c r="E20" s="3">
        <v>7</v>
      </c>
      <c r="F20" s="3">
        <v>8</v>
      </c>
      <c r="G20" s="3">
        <v>5</v>
      </c>
      <c r="H20" s="3">
        <v>8</v>
      </c>
      <c r="I20" s="3">
        <v>7</v>
      </c>
      <c r="J20" s="3">
        <v>7</v>
      </c>
      <c r="K20" s="3">
        <v>8</v>
      </c>
      <c r="L20" s="3" t="s">
        <v>33</v>
      </c>
      <c r="M20" s="3" t="s">
        <v>25</v>
      </c>
      <c r="N20" s="3" t="s">
        <v>26</v>
      </c>
      <c r="O20" s="3" t="s">
        <v>27</v>
      </c>
      <c r="P20" s="3" t="s">
        <v>28</v>
      </c>
      <c r="Q20" s="3" t="s">
        <v>28</v>
      </c>
      <c r="R20" s="3" t="s">
        <v>28</v>
      </c>
      <c r="S20" s="3" t="s">
        <v>28</v>
      </c>
      <c r="T20" s="3" t="s">
        <v>28</v>
      </c>
      <c r="U20" s="3" t="s">
        <v>29</v>
      </c>
      <c r="V20" s="4" t="s">
        <v>44</v>
      </c>
      <c r="W20" s="3" t="s">
        <v>30</v>
      </c>
      <c r="X20" t="s">
        <v>42</v>
      </c>
      <c r="Y20" s="4" t="s">
        <v>44</v>
      </c>
    </row>
    <row r="21" spans="1:25" ht="15.75" customHeight="1" x14ac:dyDescent="0.25">
      <c r="A21" s="2">
        <v>45070.462789351855</v>
      </c>
      <c r="B21" s="4" t="s">
        <v>34</v>
      </c>
      <c r="C21" s="3" t="s">
        <v>32</v>
      </c>
      <c r="D21" s="3">
        <v>9</v>
      </c>
      <c r="E21" s="3">
        <v>10</v>
      </c>
      <c r="F21" s="3">
        <v>9</v>
      </c>
      <c r="G21" s="3">
        <v>9</v>
      </c>
      <c r="H21" s="3">
        <v>7</v>
      </c>
      <c r="I21" s="3">
        <v>9</v>
      </c>
      <c r="J21" s="3">
        <v>5</v>
      </c>
      <c r="K21" s="3">
        <v>9</v>
      </c>
      <c r="L21" s="3" t="s">
        <v>33</v>
      </c>
      <c r="M21" s="3" t="s">
        <v>25</v>
      </c>
      <c r="N21" s="3" t="s">
        <v>26</v>
      </c>
      <c r="O21" s="3" t="s">
        <v>27</v>
      </c>
      <c r="P21" s="3" t="s">
        <v>28</v>
      </c>
      <c r="Q21" s="3" t="s">
        <v>28</v>
      </c>
      <c r="R21" s="3" t="s">
        <v>28</v>
      </c>
      <c r="S21" s="3" t="s">
        <v>28</v>
      </c>
      <c r="T21" s="3" t="s">
        <v>28</v>
      </c>
      <c r="U21" s="3" t="s">
        <v>29</v>
      </c>
      <c r="V21" s="4" t="s">
        <v>44</v>
      </c>
      <c r="W21" s="4" t="s">
        <v>44</v>
      </c>
      <c r="X21" s="4" t="s">
        <v>44</v>
      </c>
      <c r="Y21" s="4" t="s">
        <v>44</v>
      </c>
    </row>
    <row r="22" spans="1:25" ht="15.75" customHeight="1" x14ac:dyDescent="0.25">
      <c r="A22" s="2">
        <v>45070.533414351848</v>
      </c>
      <c r="B22" s="4" t="s">
        <v>34</v>
      </c>
      <c r="C22" s="3" t="s">
        <v>32</v>
      </c>
      <c r="D22" s="3">
        <v>8</v>
      </c>
      <c r="E22" s="3">
        <v>8</v>
      </c>
      <c r="F22" s="3">
        <v>8</v>
      </c>
      <c r="G22" s="3">
        <v>8</v>
      </c>
      <c r="H22" s="3">
        <v>8</v>
      </c>
      <c r="I22" s="3">
        <v>9</v>
      </c>
      <c r="J22" s="3">
        <v>9</v>
      </c>
      <c r="K22" s="3">
        <v>8</v>
      </c>
      <c r="L22" s="3" t="s">
        <v>33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28</v>
      </c>
      <c r="R22" s="3" t="s">
        <v>28</v>
      </c>
      <c r="S22" s="3" t="s">
        <v>28</v>
      </c>
      <c r="T22" s="4" t="s">
        <v>29</v>
      </c>
      <c r="U22" s="3" t="s">
        <v>29</v>
      </c>
      <c r="V22" s="4" t="s">
        <v>44</v>
      </c>
      <c r="W22" s="4" t="s">
        <v>44</v>
      </c>
      <c r="X22" s="4" t="s">
        <v>44</v>
      </c>
      <c r="Y22" s="4" t="s">
        <v>44</v>
      </c>
    </row>
    <row r="23" spans="1:25" ht="15.75" customHeight="1" x14ac:dyDescent="0.25">
      <c r="A23" s="2">
        <v>45070.634756944448</v>
      </c>
      <c r="B23" s="3" t="s">
        <v>34</v>
      </c>
      <c r="C23" s="3" t="s">
        <v>32</v>
      </c>
      <c r="D23" s="3">
        <v>8</v>
      </c>
      <c r="E23" s="3">
        <v>9</v>
      </c>
      <c r="F23" s="3">
        <v>9</v>
      </c>
      <c r="G23" s="3">
        <v>7</v>
      </c>
      <c r="H23" s="3">
        <v>10</v>
      </c>
      <c r="I23" s="3">
        <v>8</v>
      </c>
      <c r="J23" s="3">
        <v>7</v>
      </c>
      <c r="K23" s="3">
        <v>10</v>
      </c>
      <c r="L23" s="3" t="s">
        <v>33</v>
      </c>
      <c r="M23" s="3" t="s">
        <v>25</v>
      </c>
      <c r="N23" s="3" t="s">
        <v>26</v>
      </c>
      <c r="O23" s="3" t="s">
        <v>27</v>
      </c>
      <c r="P23" s="3" t="s">
        <v>28</v>
      </c>
      <c r="Q23" s="3" t="s">
        <v>28</v>
      </c>
      <c r="R23" s="3" t="s">
        <v>28</v>
      </c>
      <c r="S23" s="3" t="s">
        <v>28</v>
      </c>
      <c r="T23" s="3" t="s">
        <v>28</v>
      </c>
      <c r="U23" s="3" t="s">
        <v>29</v>
      </c>
      <c r="V23" s="4" t="s">
        <v>51</v>
      </c>
      <c r="W23" s="4" t="s">
        <v>51</v>
      </c>
      <c r="X23" s="4" t="s">
        <v>44</v>
      </c>
      <c r="Y23" t="s">
        <v>56</v>
      </c>
    </row>
    <row r="24" spans="1:25" ht="15.75" customHeight="1" x14ac:dyDescent="0.25">
      <c r="A24" s="2">
        <v>45071.737939814811</v>
      </c>
      <c r="B24" s="4" t="s">
        <v>34</v>
      </c>
      <c r="C24" s="3" t="s">
        <v>32</v>
      </c>
      <c r="D24" s="3">
        <v>7</v>
      </c>
      <c r="E24" s="3">
        <v>8</v>
      </c>
      <c r="F24" s="3">
        <v>9</v>
      </c>
      <c r="G24" s="3">
        <v>8</v>
      </c>
      <c r="H24" s="3">
        <v>6</v>
      </c>
      <c r="I24" s="3">
        <v>8</v>
      </c>
      <c r="J24" s="3">
        <v>10</v>
      </c>
      <c r="K24" s="3">
        <v>9</v>
      </c>
      <c r="L24" s="3" t="s">
        <v>33</v>
      </c>
      <c r="M24" s="3" t="s">
        <v>25</v>
      </c>
      <c r="N24" s="3" t="s">
        <v>26</v>
      </c>
      <c r="O24" s="3" t="s">
        <v>27</v>
      </c>
      <c r="P24" s="3" t="s">
        <v>28</v>
      </c>
      <c r="Q24" s="3" t="s">
        <v>28</v>
      </c>
      <c r="R24" s="3" t="s">
        <v>28</v>
      </c>
      <c r="S24" s="3" t="s">
        <v>28</v>
      </c>
      <c r="T24" s="3" t="s">
        <v>28</v>
      </c>
      <c r="U24" s="3" t="s">
        <v>29</v>
      </c>
      <c r="V24" s="4" t="s">
        <v>44</v>
      </c>
      <c r="W24" s="4" t="s">
        <v>44</v>
      </c>
      <c r="X24" s="4" t="s">
        <v>41</v>
      </c>
      <c r="Y24" s="4" t="s">
        <v>44</v>
      </c>
    </row>
    <row r="25" spans="1:25" ht="15.75" customHeight="1" x14ac:dyDescent="0.25">
      <c r="A25" s="2">
        <v>45076.845324074071</v>
      </c>
      <c r="B25" s="4" t="s">
        <v>34</v>
      </c>
      <c r="C25" s="3" t="s">
        <v>32</v>
      </c>
      <c r="D25" s="3">
        <v>8</v>
      </c>
      <c r="E25" s="3">
        <v>9</v>
      </c>
      <c r="F25" s="3">
        <v>5</v>
      </c>
      <c r="G25" s="3">
        <v>7</v>
      </c>
      <c r="H25" s="3">
        <v>8</v>
      </c>
      <c r="I25" s="3">
        <v>9</v>
      </c>
      <c r="J25" s="3">
        <v>8</v>
      </c>
      <c r="K25" s="3">
        <v>5</v>
      </c>
      <c r="L25" s="3" t="s">
        <v>33</v>
      </c>
      <c r="M25" s="3" t="s">
        <v>25</v>
      </c>
      <c r="N25" s="3" t="s">
        <v>26</v>
      </c>
      <c r="O25" s="3" t="s">
        <v>27</v>
      </c>
      <c r="P25" s="3" t="s">
        <v>28</v>
      </c>
      <c r="Q25" s="3" t="s">
        <v>28</v>
      </c>
      <c r="R25" s="3" t="s">
        <v>28</v>
      </c>
      <c r="S25" s="3" t="s">
        <v>28</v>
      </c>
      <c r="T25" s="3" t="s">
        <v>28</v>
      </c>
      <c r="U25" s="3" t="s">
        <v>29</v>
      </c>
      <c r="V25" s="4" t="s">
        <v>44</v>
      </c>
      <c r="W25" s="4" t="s">
        <v>44</v>
      </c>
      <c r="X25" s="4" t="s">
        <v>44</v>
      </c>
      <c r="Y25" s="4" t="s">
        <v>44</v>
      </c>
    </row>
    <row r="26" spans="1:25" ht="15.75" customHeight="1" x14ac:dyDescent="0.25">
      <c r="A26" s="2">
        <v>45078.468344907407</v>
      </c>
      <c r="B26" s="3" t="s">
        <v>34</v>
      </c>
      <c r="C26" s="3" t="s">
        <v>32</v>
      </c>
      <c r="D26" s="3">
        <v>10</v>
      </c>
      <c r="E26" s="3">
        <v>7</v>
      </c>
      <c r="F26" s="3">
        <v>8</v>
      </c>
      <c r="G26" s="3">
        <v>9</v>
      </c>
      <c r="H26" s="3">
        <v>10</v>
      </c>
      <c r="I26" s="3">
        <v>5</v>
      </c>
      <c r="J26" s="3">
        <v>8</v>
      </c>
      <c r="K26" s="3">
        <v>8</v>
      </c>
      <c r="L26" s="3" t="s">
        <v>33</v>
      </c>
      <c r="M26" s="3" t="s">
        <v>25</v>
      </c>
      <c r="N26" s="3" t="s">
        <v>26</v>
      </c>
      <c r="O26" s="3" t="s">
        <v>27</v>
      </c>
      <c r="P26" s="3" t="s">
        <v>28</v>
      </c>
      <c r="Q26" s="3" t="s">
        <v>28</v>
      </c>
      <c r="R26" s="3" t="s">
        <v>28</v>
      </c>
      <c r="S26" s="3" t="s">
        <v>28</v>
      </c>
      <c r="T26" s="3" t="s">
        <v>28</v>
      </c>
      <c r="U26" s="3" t="s">
        <v>29</v>
      </c>
      <c r="V26" s="4" t="s">
        <v>44</v>
      </c>
      <c r="W26" s="3" t="s">
        <v>30</v>
      </c>
      <c r="X26" s="3" t="s">
        <v>46</v>
      </c>
      <c r="Y26" s="3" t="s">
        <v>57</v>
      </c>
    </row>
    <row r="27" spans="1:25" ht="15.75" customHeight="1" x14ac:dyDescent="0.25">
      <c r="A27" s="2">
        <v>45078.574953703705</v>
      </c>
      <c r="B27" s="4" t="s">
        <v>34</v>
      </c>
      <c r="C27" s="3" t="s">
        <v>32</v>
      </c>
      <c r="D27" s="3">
        <v>8</v>
      </c>
      <c r="E27" s="3">
        <v>7</v>
      </c>
      <c r="F27" s="3">
        <v>9</v>
      </c>
      <c r="G27" s="3">
        <v>7</v>
      </c>
      <c r="H27" s="3">
        <v>9</v>
      </c>
      <c r="I27" s="3">
        <v>8</v>
      </c>
      <c r="J27" s="3">
        <v>8</v>
      </c>
      <c r="K27" s="3">
        <v>9</v>
      </c>
      <c r="L27" s="3" t="s">
        <v>33</v>
      </c>
      <c r="M27" s="3" t="s">
        <v>25</v>
      </c>
      <c r="N27" s="3" t="s">
        <v>26</v>
      </c>
      <c r="O27" s="3" t="s">
        <v>27</v>
      </c>
      <c r="P27" s="3" t="s">
        <v>28</v>
      </c>
      <c r="Q27" s="3" t="s">
        <v>28</v>
      </c>
      <c r="R27" s="3" t="s">
        <v>28</v>
      </c>
      <c r="S27" s="3" t="s">
        <v>28</v>
      </c>
      <c r="T27" s="3" t="s">
        <v>28</v>
      </c>
      <c r="U27" s="3" t="s">
        <v>29</v>
      </c>
      <c r="V27" s="4" t="s">
        <v>44</v>
      </c>
      <c r="W27" s="4" t="s">
        <v>44</v>
      </c>
      <c r="X27" s="4" t="s">
        <v>44</v>
      </c>
      <c r="Y27" s="4" t="s">
        <v>44</v>
      </c>
    </row>
    <row r="28" spans="1:25" ht="15.75" customHeight="1" x14ac:dyDescent="0.25">
      <c r="A28" s="2">
        <v>45080.424837962964</v>
      </c>
      <c r="B28" s="3" t="s">
        <v>34</v>
      </c>
      <c r="C28" s="3" t="s">
        <v>32</v>
      </c>
      <c r="D28" s="3">
        <v>9</v>
      </c>
      <c r="E28" s="3">
        <v>9</v>
      </c>
      <c r="F28" s="3">
        <v>8</v>
      </c>
      <c r="G28" s="3">
        <v>6</v>
      </c>
      <c r="H28" s="3">
        <v>7</v>
      </c>
      <c r="I28" s="3">
        <v>10</v>
      </c>
      <c r="J28" s="3">
        <v>8</v>
      </c>
      <c r="K28" s="3">
        <v>7</v>
      </c>
      <c r="L28" s="3" t="s">
        <v>33</v>
      </c>
      <c r="M28" s="3" t="s">
        <v>25</v>
      </c>
      <c r="N28" s="3" t="s">
        <v>26</v>
      </c>
      <c r="O28" s="3" t="s">
        <v>27</v>
      </c>
      <c r="P28" s="3" t="s">
        <v>28</v>
      </c>
      <c r="Q28" s="3" t="s">
        <v>28</v>
      </c>
      <c r="R28" s="3" t="s">
        <v>28</v>
      </c>
      <c r="S28" s="3" t="s">
        <v>28</v>
      </c>
      <c r="T28" s="3" t="s">
        <v>28</v>
      </c>
      <c r="U28" s="3" t="s">
        <v>29</v>
      </c>
      <c r="V28" s="4" t="s">
        <v>44</v>
      </c>
      <c r="W28" s="4" t="s">
        <v>44</v>
      </c>
      <c r="X28" s="4" t="s">
        <v>44</v>
      </c>
      <c r="Y28" s="4" t="s">
        <v>44</v>
      </c>
    </row>
    <row r="29" spans="1:25" ht="15.75" customHeight="1" x14ac:dyDescent="0.25">
      <c r="A29" s="2">
        <v>45080.427569444444</v>
      </c>
      <c r="B29" s="4" t="s">
        <v>34</v>
      </c>
      <c r="C29" s="3" t="s">
        <v>32</v>
      </c>
      <c r="D29" s="3">
        <v>8</v>
      </c>
      <c r="E29" s="3">
        <v>6</v>
      </c>
      <c r="F29" s="3">
        <v>7</v>
      </c>
      <c r="G29" s="3">
        <v>6</v>
      </c>
      <c r="H29" s="3">
        <v>9</v>
      </c>
      <c r="I29" s="3">
        <v>10</v>
      </c>
      <c r="J29" s="3">
        <v>9</v>
      </c>
      <c r="K29" s="3">
        <v>10</v>
      </c>
      <c r="L29" s="3" t="s">
        <v>33</v>
      </c>
      <c r="M29" s="3" t="s">
        <v>25</v>
      </c>
      <c r="N29" s="3" t="s">
        <v>26</v>
      </c>
      <c r="O29" s="3" t="s">
        <v>27</v>
      </c>
      <c r="P29" s="3" t="s">
        <v>28</v>
      </c>
      <c r="Q29" s="3" t="s">
        <v>28</v>
      </c>
      <c r="R29" s="3" t="s">
        <v>28</v>
      </c>
      <c r="S29" s="3" t="s">
        <v>28</v>
      </c>
      <c r="T29" s="3" t="s">
        <v>28</v>
      </c>
      <c r="U29" s="3" t="s">
        <v>29</v>
      </c>
      <c r="V29" s="4" t="s">
        <v>44</v>
      </c>
      <c r="W29" s="4" t="s">
        <v>44</v>
      </c>
      <c r="X29" s="4" t="s">
        <v>44</v>
      </c>
      <c r="Y29" s="4" t="s">
        <v>44</v>
      </c>
    </row>
    <row r="30" spans="1:25" ht="15.75" customHeight="1" x14ac:dyDescent="0.25">
      <c r="A30" s="2">
        <v>45080.434224537035</v>
      </c>
      <c r="B30" s="4" t="s">
        <v>34</v>
      </c>
      <c r="C30" s="3" t="s">
        <v>32</v>
      </c>
      <c r="D30" s="3">
        <v>7</v>
      </c>
      <c r="E30" s="3">
        <v>5</v>
      </c>
      <c r="F30" s="3">
        <v>8</v>
      </c>
      <c r="G30" s="3">
        <v>9</v>
      </c>
      <c r="H30" s="3">
        <v>9</v>
      </c>
      <c r="I30" s="3">
        <v>7</v>
      </c>
      <c r="J30" s="3">
        <v>6</v>
      </c>
      <c r="K30" s="3">
        <v>8</v>
      </c>
      <c r="L30" s="3" t="s">
        <v>33</v>
      </c>
      <c r="M30" s="3" t="s">
        <v>25</v>
      </c>
      <c r="N30" s="3" t="s">
        <v>26</v>
      </c>
      <c r="O30" s="3" t="s">
        <v>27</v>
      </c>
      <c r="P30" s="3" t="s">
        <v>28</v>
      </c>
      <c r="Q30" s="3" t="s">
        <v>28</v>
      </c>
      <c r="R30" s="3" t="s">
        <v>28</v>
      </c>
      <c r="S30" s="3" t="s">
        <v>28</v>
      </c>
      <c r="T30" s="3" t="s">
        <v>28</v>
      </c>
      <c r="U30" s="3" t="s">
        <v>29</v>
      </c>
      <c r="V30" s="4" t="s">
        <v>49</v>
      </c>
      <c r="W30" s="4" t="s">
        <v>50</v>
      </c>
      <c r="X30" s="4" t="s">
        <v>44</v>
      </c>
      <c r="Y30" s="4" t="s">
        <v>44</v>
      </c>
    </row>
    <row r="31" spans="1:25" ht="15.75" customHeight="1" x14ac:dyDescent="0.25">
      <c r="A31" s="2">
        <v>45080.458634259259</v>
      </c>
      <c r="B31" s="3" t="s">
        <v>34</v>
      </c>
      <c r="C31" s="3" t="s">
        <v>32</v>
      </c>
      <c r="D31" s="3">
        <v>9</v>
      </c>
      <c r="E31" s="3">
        <v>10</v>
      </c>
      <c r="F31" s="3">
        <v>7</v>
      </c>
      <c r="G31" s="3">
        <v>9</v>
      </c>
      <c r="H31" s="3">
        <v>7</v>
      </c>
      <c r="I31" s="3">
        <v>6</v>
      </c>
      <c r="J31" s="3">
        <v>7</v>
      </c>
      <c r="K31" s="3">
        <v>10</v>
      </c>
      <c r="L31" s="3" t="s">
        <v>33</v>
      </c>
      <c r="M31" s="3" t="s">
        <v>25</v>
      </c>
      <c r="N31" s="3" t="s">
        <v>26</v>
      </c>
      <c r="O31" s="3" t="s">
        <v>27</v>
      </c>
      <c r="P31" s="3" t="s">
        <v>28</v>
      </c>
      <c r="Q31" s="3" t="s">
        <v>28</v>
      </c>
      <c r="R31" s="3" t="s">
        <v>28</v>
      </c>
      <c r="S31" s="3" t="s">
        <v>28</v>
      </c>
      <c r="T31" s="3" t="s">
        <v>28</v>
      </c>
      <c r="U31" s="3" t="s">
        <v>29</v>
      </c>
      <c r="V31" s="4" t="s">
        <v>44</v>
      </c>
      <c r="W31" s="3" t="s">
        <v>30</v>
      </c>
      <c r="X31" s="4" t="s">
        <v>44</v>
      </c>
      <c r="Y31" s="3" t="s">
        <v>58</v>
      </c>
    </row>
    <row r="32" spans="1:25" ht="15.75" customHeight="1" x14ac:dyDescent="0.25">
      <c r="A32" s="2">
        <v>45080.626423611109</v>
      </c>
      <c r="B32" s="4" t="s">
        <v>34</v>
      </c>
      <c r="C32" s="3" t="s">
        <v>32</v>
      </c>
      <c r="D32" s="3">
        <v>7</v>
      </c>
      <c r="E32" s="3">
        <v>10</v>
      </c>
      <c r="F32" s="3">
        <v>10</v>
      </c>
      <c r="G32" s="3">
        <v>9</v>
      </c>
      <c r="H32" s="3">
        <v>7</v>
      </c>
      <c r="I32" s="3">
        <v>8</v>
      </c>
      <c r="J32" s="3">
        <v>7</v>
      </c>
      <c r="K32" s="3">
        <v>10</v>
      </c>
      <c r="L32" s="3" t="s">
        <v>33</v>
      </c>
      <c r="M32" s="3" t="s">
        <v>25</v>
      </c>
      <c r="N32" s="3" t="s">
        <v>26</v>
      </c>
      <c r="O32" s="3" t="s">
        <v>27</v>
      </c>
      <c r="P32" s="3" t="s">
        <v>28</v>
      </c>
      <c r="Q32" s="3" t="s">
        <v>28</v>
      </c>
      <c r="R32" s="3" t="s">
        <v>28</v>
      </c>
      <c r="S32" s="3" t="s">
        <v>28</v>
      </c>
      <c r="T32" s="3" t="s">
        <v>28</v>
      </c>
      <c r="U32" s="3" t="s">
        <v>29</v>
      </c>
      <c r="V32" s="4" t="s">
        <v>44</v>
      </c>
      <c r="W32" s="4" t="s">
        <v>44</v>
      </c>
      <c r="X32" s="4" t="s">
        <v>44</v>
      </c>
      <c r="Y32" s="4" t="s">
        <v>44</v>
      </c>
    </row>
    <row r="33" spans="4:11" ht="15.75" customHeight="1" x14ac:dyDescent="0.25">
      <c r="D33" s="3"/>
      <c r="E33" s="3"/>
      <c r="K33" s="3"/>
    </row>
    <row r="34" spans="4:11" ht="15.75" customHeight="1" x14ac:dyDescent="0.25">
      <c r="D34" s="3"/>
      <c r="E34" s="3"/>
    </row>
    <row r="35" spans="4:11" ht="15.75" customHeight="1" x14ac:dyDescent="0.25">
      <c r="D35" s="3"/>
    </row>
    <row r="36" spans="4:11" ht="15.75" customHeight="1" x14ac:dyDescent="0.25">
      <c r="D36" s="3"/>
    </row>
    <row r="37" spans="4:11" ht="15.75" customHeight="1" x14ac:dyDescent="0.25">
      <c r="D37" s="3"/>
    </row>
    <row r="38" spans="4:11" ht="15.75" customHeight="1" x14ac:dyDescent="0.25">
      <c r="D38" s="3"/>
    </row>
    <row r="39" spans="4:11" ht="15.75" customHeight="1" x14ac:dyDescent="0.25">
      <c r="D39" s="3"/>
    </row>
    <row r="40" spans="4:11" ht="15.75" customHeight="1" x14ac:dyDescent="0.25">
      <c r="D40" s="3"/>
    </row>
    <row r="41" spans="4:11" ht="15.75" customHeight="1" x14ac:dyDescent="0.25">
      <c r="D41" s="3"/>
    </row>
    <row r="42" spans="4:11" ht="15.75" customHeight="1" x14ac:dyDescent="0.25">
      <c r="D4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opLeftCell="A2" workbookViewId="0">
      <selection activeCell="A10" sqref="A10"/>
    </sheetView>
  </sheetViews>
  <sheetFormatPr defaultRowHeight="13.2" x14ac:dyDescent="0.25"/>
  <cols>
    <col min="1" max="1" width="52.5546875" customWidth="1"/>
    <col min="2" max="32" width="1.77734375" customWidth="1"/>
  </cols>
  <sheetData>
    <row r="1" spans="1:37" ht="39.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7" t="s">
        <v>59</v>
      </c>
      <c r="AH1" s="13" t="s">
        <v>28</v>
      </c>
      <c r="AI1" s="13" t="s">
        <v>29</v>
      </c>
      <c r="AJ1" s="14" t="s">
        <v>63</v>
      </c>
      <c r="AK1" s="14" t="s">
        <v>64</v>
      </c>
    </row>
    <row r="2" spans="1:37" ht="26.4" x14ac:dyDescent="0.25">
      <c r="A2" s="6" t="s">
        <v>11</v>
      </c>
      <c r="B2" s="4" t="s">
        <v>33</v>
      </c>
      <c r="C2" s="3" t="s">
        <v>33</v>
      </c>
      <c r="D2" s="3" t="s">
        <v>33</v>
      </c>
      <c r="E2" s="3" t="s">
        <v>33</v>
      </c>
      <c r="F2" s="3" t="s">
        <v>33</v>
      </c>
      <c r="G2" s="3" t="s">
        <v>33</v>
      </c>
      <c r="H2" s="3" t="s">
        <v>33</v>
      </c>
      <c r="I2" s="3" t="s">
        <v>33</v>
      </c>
      <c r="J2" s="3" t="s">
        <v>33</v>
      </c>
      <c r="K2" s="3" t="s">
        <v>33</v>
      </c>
      <c r="L2" s="3" t="s">
        <v>33</v>
      </c>
      <c r="M2" s="3" t="s">
        <v>33</v>
      </c>
      <c r="N2" s="3" t="s">
        <v>33</v>
      </c>
      <c r="O2" s="3" t="s">
        <v>33</v>
      </c>
      <c r="P2" s="3" t="s">
        <v>33</v>
      </c>
      <c r="Q2" s="4" t="s">
        <v>36</v>
      </c>
      <c r="R2" s="3" t="s">
        <v>33</v>
      </c>
      <c r="S2" s="3" t="s">
        <v>33</v>
      </c>
      <c r="T2" s="3" t="s">
        <v>33</v>
      </c>
      <c r="U2" s="3" t="s">
        <v>33</v>
      </c>
      <c r="V2" s="3" t="s">
        <v>33</v>
      </c>
      <c r="W2" s="3" t="s">
        <v>33</v>
      </c>
      <c r="X2" s="3" t="s">
        <v>33</v>
      </c>
      <c r="Y2" s="3" t="s">
        <v>33</v>
      </c>
      <c r="Z2" s="3" t="s">
        <v>33</v>
      </c>
      <c r="AA2" s="3" t="s">
        <v>33</v>
      </c>
      <c r="AB2" s="3" t="s">
        <v>33</v>
      </c>
      <c r="AC2" s="3" t="s">
        <v>33</v>
      </c>
      <c r="AD2" s="3" t="s">
        <v>33</v>
      </c>
      <c r="AE2" s="3" t="s">
        <v>33</v>
      </c>
      <c r="AF2" s="3" t="s">
        <v>33</v>
      </c>
      <c r="AG2" s="15">
        <f>COUNTA(B2:AF2)</f>
        <v>31</v>
      </c>
      <c r="AH2" s="16">
        <f>COUNTIF(B2:AF2,"Так")</f>
        <v>30</v>
      </c>
      <c r="AI2" s="15">
        <f>COUNTIF(B2:AF2,"Ні")</f>
        <v>1</v>
      </c>
      <c r="AJ2" s="17">
        <f>AH2/AG2*100</f>
        <v>96.774193548387103</v>
      </c>
      <c r="AK2" s="17">
        <f>AI2/AG2*100</f>
        <v>3.225806451612903</v>
      </c>
    </row>
    <row r="3" spans="1:37" ht="37.200000000000003" customHeight="1" x14ac:dyDescent="0.25">
      <c r="A3" s="6" t="s">
        <v>12</v>
      </c>
      <c r="B3" s="6" t="s">
        <v>25</v>
      </c>
      <c r="C3" s="6" t="s">
        <v>25</v>
      </c>
      <c r="D3" s="6" t="s">
        <v>25</v>
      </c>
      <c r="E3" s="6" t="s">
        <v>25</v>
      </c>
      <c r="F3" s="6" t="s">
        <v>25</v>
      </c>
      <c r="G3" s="6" t="s">
        <v>25</v>
      </c>
      <c r="H3" s="6" t="s">
        <v>25</v>
      </c>
      <c r="I3" s="6" t="s">
        <v>25</v>
      </c>
      <c r="J3" s="6" t="s">
        <v>25</v>
      </c>
      <c r="K3" s="6" t="s">
        <v>25</v>
      </c>
      <c r="L3" s="6" t="s">
        <v>25</v>
      </c>
      <c r="M3" s="6" t="s">
        <v>25</v>
      </c>
      <c r="N3" s="6" t="s">
        <v>25</v>
      </c>
      <c r="O3" s="6" t="s">
        <v>25</v>
      </c>
      <c r="P3" s="6" t="s">
        <v>25</v>
      </c>
      <c r="Q3" s="6" t="s">
        <v>25</v>
      </c>
      <c r="R3" s="6" t="s">
        <v>25</v>
      </c>
      <c r="S3" s="6" t="s">
        <v>25</v>
      </c>
      <c r="T3" s="6" t="s">
        <v>25</v>
      </c>
      <c r="U3" s="6" t="s">
        <v>25</v>
      </c>
      <c r="V3" s="6" t="s">
        <v>25</v>
      </c>
      <c r="W3" s="6" t="s">
        <v>25</v>
      </c>
      <c r="X3" s="6" t="s">
        <v>25</v>
      </c>
      <c r="Y3" s="6" t="s">
        <v>25</v>
      </c>
      <c r="Z3" s="6" t="s">
        <v>25</v>
      </c>
      <c r="AA3" s="6" t="s">
        <v>25</v>
      </c>
      <c r="AB3" s="6" t="s">
        <v>25</v>
      </c>
      <c r="AC3" s="6" t="s">
        <v>25</v>
      </c>
      <c r="AD3" s="6" t="s">
        <v>25</v>
      </c>
      <c r="AE3" s="6" t="s">
        <v>25</v>
      </c>
      <c r="AF3" s="6" t="s">
        <v>25</v>
      </c>
      <c r="AG3" s="15">
        <f t="shared" ref="AG3:AG11" si="0">COUNTA(B3:AF3)</f>
        <v>31</v>
      </c>
      <c r="AH3" s="16">
        <f>COUNTIF(B3:AF3,"Так, задоволений")</f>
        <v>31</v>
      </c>
      <c r="AI3" s="15">
        <v>0</v>
      </c>
      <c r="AJ3" s="17">
        <f t="shared" ref="AJ3:AJ11" si="1">AH3/AG3*100</f>
        <v>100</v>
      </c>
      <c r="AK3" s="17">
        <f t="shared" ref="AK3:AK11" si="2">AI3/AG3*100</f>
        <v>0</v>
      </c>
    </row>
    <row r="4" spans="1:37" ht="82.2" customHeight="1" x14ac:dyDescent="0.25">
      <c r="A4" s="6" t="s">
        <v>13</v>
      </c>
      <c r="B4" s="6" t="s">
        <v>26</v>
      </c>
      <c r="C4" s="6" t="s">
        <v>26</v>
      </c>
      <c r="D4" s="6" t="s">
        <v>26</v>
      </c>
      <c r="E4" s="6" t="s">
        <v>26</v>
      </c>
      <c r="F4" s="6" t="s">
        <v>26</v>
      </c>
      <c r="G4" s="6" t="s">
        <v>26</v>
      </c>
      <c r="H4" s="6" t="s">
        <v>26</v>
      </c>
      <c r="I4" s="6" t="s">
        <v>26</v>
      </c>
      <c r="J4" s="6" t="s">
        <v>26</v>
      </c>
      <c r="K4" s="6" t="s">
        <v>26</v>
      </c>
      <c r="L4" s="6" t="s">
        <v>26</v>
      </c>
      <c r="M4" s="6" t="s">
        <v>26</v>
      </c>
      <c r="N4" s="6" t="s">
        <v>26</v>
      </c>
      <c r="O4" s="6" t="s">
        <v>26</v>
      </c>
      <c r="P4" s="6" t="s">
        <v>26</v>
      </c>
      <c r="Q4" s="6" t="s">
        <v>26</v>
      </c>
      <c r="R4" s="6" t="s">
        <v>26</v>
      </c>
      <c r="S4" s="6" t="s">
        <v>26</v>
      </c>
      <c r="T4" s="6" t="s">
        <v>26</v>
      </c>
      <c r="U4" s="6" t="s">
        <v>26</v>
      </c>
      <c r="V4" s="6" t="s">
        <v>26</v>
      </c>
      <c r="W4" s="6" t="s">
        <v>26</v>
      </c>
      <c r="X4" s="6" t="s">
        <v>26</v>
      </c>
      <c r="Y4" s="6" t="s">
        <v>26</v>
      </c>
      <c r="Z4" s="6" t="s">
        <v>26</v>
      </c>
      <c r="AA4" s="6" t="s">
        <v>26</v>
      </c>
      <c r="AB4" s="6" t="s">
        <v>26</v>
      </c>
      <c r="AC4" s="6" t="s">
        <v>26</v>
      </c>
      <c r="AD4" s="6" t="s">
        <v>26</v>
      </c>
      <c r="AE4" s="6" t="s">
        <v>26</v>
      </c>
      <c r="AF4" s="6" t="s">
        <v>26</v>
      </c>
      <c r="AG4" s="15">
        <f t="shared" si="0"/>
        <v>31</v>
      </c>
      <c r="AH4" s="16">
        <f>COUNTIF(B4:AF4,"Так, в повному обсязі")</f>
        <v>31</v>
      </c>
      <c r="AI4" s="15">
        <v>0</v>
      </c>
      <c r="AJ4" s="17">
        <f t="shared" si="1"/>
        <v>100</v>
      </c>
      <c r="AK4" s="17">
        <f t="shared" si="2"/>
        <v>0</v>
      </c>
    </row>
    <row r="5" spans="1:37" ht="49.8" customHeight="1" x14ac:dyDescent="0.25">
      <c r="A5" s="6" t="s">
        <v>14</v>
      </c>
      <c r="B5" s="6" t="s">
        <v>27</v>
      </c>
      <c r="C5" s="6" t="s">
        <v>27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27</v>
      </c>
      <c r="O5" s="6" t="s">
        <v>27</v>
      </c>
      <c r="P5" s="6" t="s">
        <v>27</v>
      </c>
      <c r="Q5" s="6" t="s">
        <v>27</v>
      </c>
      <c r="R5" s="6" t="s">
        <v>27</v>
      </c>
      <c r="S5" s="6" t="s">
        <v>27</v>
      </c>
      <c r="T5" s="6" t="s">
        <v>27</v>
      </c>
      <c r="U5" s="6" t="s">
        <v>27</v>
      </c>
      <c r="V5" s="6" t="s">
        <v>27</v>
      </c>
      <c r="W5" s="6" t="s">
        <v>27</v>
      </c>
      <c r="X5" s="6" t="s">
        <v>27</v>
      </c>
      <c r="Y5" s="6" t="s">
        <v>27</v>
      </c>
      <c r="Z5" s="6" t="s">
        <v>27</v>
      </c>
      <c r="AA5" s="6" t="s">
        <v>27</v>
      </c>
      <c r="AB5" s="6" t="s">
        <v>27</v>
      </c>
      <c r="AC5" s="6" t="s">
        <v>27</v>
      </c>
      <c r="AD5" s="6" t="s">
        <v>27</v>
      </c>
      <c r="AE5" s="6" t="s">
        <v>27</v>
      </c>
      <c r="AF5" s="6" t="s">
        <v>27</v>
      </c>
      <c r="AG5" s="15">
        <f t="shared" si="0"/>
        <v>31</v>
      </c>
      <c r="AH5" s="16">
        <f>COUNTIF(B5:AF5,"Ні, не стикався")</f>
        <v>31</v>
      </c>
      <c r="AI5" s="15">
        <v>0</v>
      </c>
      <c r="AJ5" s="17">
        <f t="shared" si="1"/>
        <v>100</v>
      </c>
      <c r="AK5" s="17">
        <f t="shared" si="2"/>
        <v>0</v>
      </c>
    </row>
    <row r="6" spans="1:37" ht="37.799999999999997" customHeight="1" x14ac:dyDescent="0.25">
      <c r="A6" s="6" t="s">
        <v>15</v>
      </c>
      <c r="B6" s="3" t="s">
        <v>28</v>
      </c>
      <c r="C6" s="3" t="s">
        <v>28</v>
      </c>
      <c r="D6" s="3" t="s">
        <v>28</v>
      </c>
      <c r="E6" s="3" t="s">
        <v>28</v>
      </c>
      <c r="F6" s="3" t="s">
        <v>28</v>
      </c>
      <c r="G6" s="3" t="s">
        <v>28</v>
      </c>
      <c r="H6" s="3" t="s">
        <v>28</v>
      </c>
      <c r="I6" s="3" t="s">
        <v>28</v>
      </c>
      <c r="J6" s="3" t="s">
        <v>28</v>
      </c>
      <c r="K6" s="3" t="s">
        <v>28</v>
      </c>
      <c r="L6" s="3" t="s">
        <v>28</v>
      </c>
      <c r="M6" s="3" t="s">
        <v>28</v>
      </c>
      <c r="N6" s="3" t="s">
        <v>28</v>
      </c>
      <c r="O6" s="3" t="s">
        <v>28</v>
      </c>
      <c r="P6" s="3" t="s">
        <v>28</v>
      </c>
      <c r="Q6" s="3" t="s">
        <v>28</v>
      </c>
      <c r="R6" s="3" t="s">
        <v>28</v>
      </c>
      <c r="S6" s="3" t="s">
        <v>28</v>
      </c>
      <c r="T6" s="3" t="s">
        <v>28</v>
      </c>
      <c r="U6" s="3" t="s">
        <v>28</v>
      </c>
      <c r="V6" s="3" t="s">
        <v>28</v>
      </c>
      <c r="W6" s="3" t="s">
        <v>28</v>
      </c>
      <c r="X6" s="3" t="s">
        <v>28</v>
      </c>
      <c r="Y6" s="3" t="s">
        <v>28</v>
      </c>
      <c r="Z6" s="3" t="s">
        <v>28</v>
      </c>
      <c r="AA6" s="3" t="s">
        <v>28</v>
      </c>
      <c r="AB6" s="3" t="s">
        <v>28</v>
      </c>
      <c r="AC6" s="3" t="s">
        <v>28</v>
      </c>
      <c r="AD6" s="3" t="s">
        <v>28</v>
      </c>
      <c r="AE6" s="3" t="s">
        <v>28</v>
      </c>
      <c r="AF6" s="3" t="s">
        <v>28</v>
      </c>
      <c r="AG6" s="15">
        <f t="shared" si="0"/>
        <v>31</v>
      </c>
      <c r="AH6" s="16">
        <f>COUNTIF(B6:AF6,"Так")</f>
        <v>31</v>
      </c>
      <c r="AI6" s="15">
        <f>COUNTIF(B6:AF6,"Ні")</f>
        <v>0</v>
      </c>
      <c r="AJ6" s="17">
        <f t="shared" si="1"/>
        <v>100</v>
      </c>
      <c r="AK6" s="17">
        <f t="shared" si="2"/>
        <v>0</v>
      </c>
    </row>
    <row r="7" spans="1:37" ht="32.4" customHeight="1" x14ac:dyDescent="0.25">
      <c r="A7" s="6" t="s">
        <v>16</v>
      </c>
      <c r="B7" s="3" t="s">
        <v>28</v>
      </c>
      <c r="C7" s="3" t="s">
        <v>28</v>
      </c>
      <c r="D7" s="3" t="s">
        <v>28</v>
      </c>
      <c r="E7" s="3" t="s">
        <v>28</v>
      </c>
      <c r="F7" s="3" t="s">
        <v>28</v>
      </c>
      <c r="G7" s="3" t="s">
        <v>28</v>
      </c>
      <c r="H7" s="3" t="s">
        <v>28</v>
      </c>
      <c r="I7" s="3" t="s">
        <v>28</v>
      </c>
      <c r="J7" s="3" t="s">
        <v>28</v>
      </c>
      <c r="K7" s="3" t="s">
        <v>28</v>
      </c>
      <c r="L7" s="3" t="s">
        <v>28</v>
      </c>
      <c r="M7" s="3" t="s">
        <v>28</v>
      </c>
      <c r="N7" s="3" t="s">
        <v>28</v>
      </c>
      <c r="O7" s="3" t="s">
        <v>28</v>
      </c>
      <c r="P7" s="3" t="s">
        <v>28</v>
      </c>
      <c r="Q7" s="3" t="s">
        <v>28</v>
      </c>
      <c r="R7" s="3" t="s">
        <v>28</v>
      </c>
      <c r="S7" s="3" t="s">
        <v>28</v>
      </c>
      <c r="T7" s="3" t="s">
        <v>28</v>
      </c>
      <c r="U7" s="3" t="s">
        <v>28</v>
      </c>
      <c r="V7" s="3" t="s">
        <v>28</v>
      </c>
      <c r="W7" s="3" t="s">
        <v>28</v>
      </c>
      <c r="X7" s="3" t="s">
        <v>28</v>
      </c>
      <c r="Y7" s="3" t="s">
        <v>28</v>
      </c>
      <c r="Z7" s="3" t="s">
        <v>28</v>
      </c>
      <c r="AA7" s="3" t="s">
        <v>28</v>
      </c>
      <c r="AB7" s="3" t="s">
        <v>28</v>
      </c>
      <c r="AC7" s="3" t="s">
        <v>28</v>
      </c>
      <c r="AD7" s="3" t="s">
        <v>28</v>
      </c>
      <c r="AE7" s="3" t="s">
        <v>28</v>
      </c>
      <c r="AF7" s="3" t="s">
        <v>28</v>
      </c>
      <c r="AG7" s="15">
        <f t="shared" si="0"/>
        <v>31</v>
      </c>
      <c r="AH7" s="16">
        <f t="shared" ref="AH7:AH11" si="3">COUNTIF(B7:AF7,"Так")</f>
        <v>31</v>
      </c>
      <c r="AI7" s="15">
        <f t="shared" ref="AI7:AI11" si="4">COUNTIF(B7:AF7,"Ні")</f>
        <v>0</v>
      </c>
      <c r="AJ7" s="17">
        <f t="shared" si="1"/>
        <v>100</v>
      </c>
      <c r="AK7" s="17">
        <f t="shared" si="2"/>
        <v>0</v>
      </c>
    </row>
    <row r="8" spans="1:37" ht="30" customHeight="1" x14ac:dyDescent="0.25">
      <c r="A8" s="6" t="s">
        <v>17</v>
      </c>
      <c r="B8" s="3" t="s">
        <v>28</v>
      </c>
      <c r="C8" s="3" t="s">
        <v>28</v>
      </c>
      <c r="D8" s="3" t="s">
        <v>28</v>
      </c>
      <c r="E8" s="3" t="s">
        <v>28</v>
      </c>
      <c r="F8" s="3" t="s">
        <v>28</v>
      </c>
      <c r="G8" s="3" t="s">
        <v>28</v>
      </c>
      <c r="H8" s="3" t="s">
        <v>28</v>
      </c>
      <c r="I8" s="3" t="s">
        <v>28</v>
      </c>
      <c r="J8" s="3" t="s">
        <v>28</v>
      </c>
      <c r="K8" s="3" t="s">
        <v>28</v>
      </c>
      <c r="L8" s="3" t="s">
        <v>28</v>
      </c>
      <c r="M8" s="3" t="s">
        <v>28</v>
      </c>
      <c r="N8" s="3" t="s">
        <v>28</v>
      </c>
      <c r="O8" s="3" t="s">
        <v>28</v>
      </c>
      <c r="P8" s="3" t="s">
        <v>28</v>
      </c>
      <c r="Q8" s="4" t="s">
        <v>29</v>
      </c>
      <c r="R8" s="3" t="s">
        <v>28</v>
      </c>
      <c r="S8" s="3" t="s">
        <v>28</v>
      </c>
      <c r="T8" s="3" t="s">
        <v>28</v>
      </c>
      <c r="U8" s="3" t="s">
        <v>28</v>
      </c>
      <c r="V8" s="3" t="s">
        <v>28</v>
      </c>
      <c r="W8" s="3" t="s">
        <v>28</v>
      </c>
      <c r="X8" s="3" t="s">
        <v>28</v>
      </c>
      <c r="Y8" s="3" t="s">
        <v>28</v>
      </c>
      <c r="Z8" s="3" t="s">
        <v>28</v>
      </c>
      <c r="AA8" s="3" t="s">
        <v>28</v>
      </c>
      <c r="AB8" s="3" t="s">
        <v>28</v>
      </c>
      <c r="AC8" s="3" t="s">
        <v>28</v>
      </c>
      <c r="AD8" s="3" t="s">
        <v>28</v>
      </c>
      <c r="AE8" s="3" t="s">
        <v>28</v>
      </c>
      <c r="AF8" s="3" t="s">
        <v>28</v>
      </c>
      <c r="AG8" s="15">
        <f t="shared" si="0"/>
        <v>31</v>
      </c>
      <c r="AH8" s="16">
        <f t="shared" si="3"/>
        <v>30</v>
      </c>
      <c r="AI8" s="15">
        <f t="shared" si="4"/>
        <v>1</v>
      </c>
      <c r="AJ8" s="17">
        <f t="shared" si="1"/>
        <v>96.774193548387103</v>
      </c>
      <c r="AK8" s="17">
        <f t="shared" si="2"/>
        <v>3.225806451612903</v>
      </c>
    </row>
    <row r="9" spans="1:37" ht="26.4" x14ac:dyDescent="0.25">
      <c r="A9" s="6" t="s">
        <v>18</v>
      </c>
      <c r="B9" s="3" t="s">
        <v>28</v>
      </c>
      <c r="C9" s="3" t="s">
        <v>28</v>
      </c>
      <c r="D9" s="3" t="s">
        <v>28</v>
      </c>
      <c r="E9" s="3" t="s">
        <v>28</v>
      </c>
      <c r="F9" s="3" t="s">
        <v>28</v>
      </c>
      <c r="G9" s="3" t="s">
        <v>28</v>
      </c>
      <c r="H9" s="3" t="s">
        <v>28</v>
      </c>
      <c r="I9" s="3" t="s">
        <v>28</v>
      </c>
      <c r="J9" s="3" t="s">
        <v>28</v>
      </c>
      <c r="K9" s="3" t="s">
        <v>28</v>
      </c>
      <c r="L9" s="3" t="s">
        <v>28</v>
      </c>
      <c r="M9" s="3" t="s">
        <v>28</v>
      </c>
      <c r="N9" s="3" t="s">
        <v>28</v>
      </c>
      <c r="O9" s="3" t="s">
        <v>28</v>
      </c>
      <c r="P9" s="3" t="s">
        <v>28</v>
      </c>
      <c r="Q9" s="3" t="s">
        <v>28</v>
      </c>
      <c r="R9" s="3" t="s">
        <v>28</v>
      </c>
      <c r="S9" s="3" t="s">
        <v>28</v>
      </c>
      <c r="T9" s="3" t="s">
        <v>28</v>
      </c>
      <c r="U9" s="3" t="s">
        <v>28</v>
      </c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15">
        <f t="shared" si="0"/>
        <v>31</v>
      </c>
      <c r="AH9" s="16">
        <f t="shared" si="3"/>
        <v>31</v>
      </c>
      <c r="AI9" s="15">
        <f t="shared" si="4"/>
        <v>0</v>
      </c>
      <c r="AJ9" s="17">
        <f t="shared" si="1"/>
        <v>100</v>
      </c>
      <c r="AK9" s="17">
        <f t="shared" si="2"/>
        <v>0</v>
      </c>
    </row>
    <row r="10" spans="1:37" ht="45.6" customHeight="1" x14ac:dyDescent="0.25">
      <c r="A10" s="6" t="s">
        <v>19</v>
      </c>
      <c r="B10" s="3" t="s">
        <v>28</v>
      </c>
      <c r="C10" s="3" t="s">
        <v>28</v>
      </c>
      <c r="D10" s="4" t="s">
        <v>29</v>
      </c>
      <c r="E10" s="4" t="s">
        <v>29</v>
      </c>
      <c r="F10" s="3" t="s">
        <v>28</v>
      </c>
      <c r="G10" s="3" t="s">
        <v>28</v>
      </c>
      <c r="H10" s="3" t="s">
        <v>28</v>
      </c>
      <c r="I10" s="3" t="s">
        <v>28</v>
      </c>
      <c r="J10" s="3" t="s">
        <v>28</v>
      </c>
      <c r="K10" s="4" t="s">
        <v>29</v>
      </c>
      <c r="L10" s="3" t="s">
        <v>28</v>
      </c>
      <c r="M10" s="3" t="s">
        <v>28</v>
      </c>
      <c r="N10" s="4" t="s">
        <v>29</v>
      </c>
      <c r="O10" s="3" t="s">
        <v>28</v>
      </c>
      <c r="P10" s="4" t="s">
        <v>29</v>
      </c>
      <c r="Q10" s="3" t="s">
        <v>28</v>
      </c>
      <c r="R10" s="3" t="s">
        <v>28</v>
      </c>
      <c r="S10" s="3" t="s">
        <v>28</v>
      </c>
      <c r="T10" s="3" t="s">
        <v>28</v>
      </c>
      <c r="U10" s="3" t="s">
        <v>28</v>
      </c>
      <c r="V10" s="4" t="s">
        <v>29</v>
      </c>
      <c r="W10" s="3" t="s">
        <v>28</v>
      </c>
      <c r="X10" s="3" t="s">
        <v>28</v>
      </c>
      <c r="Y10" s="3" t="s">
        <v>28</v>
      </c>
      <c r="Z10" s="3" t="s">
        <v>28</v>
      </c>
      <c r="AA10" s="3" t="s">
        <v>28</v>
      </c>
      <c r="AB10" s="3" t="s">
        <v>28</v>
      </c>
      <c r="AC10" s="3" t="s">
        <v>28</v>
      </c>
      <c r="AD10" s="3" t="s">
        <v>28</v>
      </c>
      <c r="AE10" s="3" t="s">
        <v>28</v>
      </c>
      <c r="AF10" s="3" t="s">
        <v>28</v>
      </c>
      <c r="AG10" s="15">
        <f t="shared" si="0"/>
        <v>31</v>
      </c>
      <c r="AH10" s="16">
        <f>COUNTIF(B10:AF10,"Так")</f>
        <v>25</v>
      </c>
      <c r="AI10" s="15">
        <f t="shared" si="4"/>
        <v>6</v>
      </c>
      <c r="AJ10" s="17">
        <f t="shared" si="1"/>
        <v>80.645161290322577</v>
      </c>
      <c r="AK10" s="17">
        <f t="shared" si="2"/>
        <v>19.35483870967742</v>
      </c>
    </row>
    <row r="11" spans="1:37" ht="47.4" customHeight="1" x14ac:dyDescent="0.25">
      <c r="A11" s="6" t="s">
        <v>20</v>
      </c>
      <c r="B11" s="3" t="s">
        <v>29</v>
      </c>
      <c r="C11" s="3" t="s">
        <v>29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3" t="s">
        <v>29</v>
      </c>
      <c r="S11" s="3" t="s">
        <v>29</v>
      </c>
      <c r="T11" s="3" t="s">
        <v>29</v>
      </c>
      <c r="U11" s="3" t="s">
        <v>29</v>
      </c>
      <c r="V11" s="3" t="s">
        <v>29</v>
      </c>
      <c r="W11" s="3" t="s">
        <v>29</v>
      </c>
      <c r="X11" s="3" t="s">
        <v>29</v>
      </c>
      <c r="Y11" s="3" t="s">
        <v>29</v>
      </c>
      <c r="Z11" s="3" t="s">
        <v>29</v>
      </c>
      <c r="AA11" s="3" t="s">
        <v>29</v>
      </c>
      <c r="AB11" s="3" t="s">
        <v>29</v>
      </c>
      <c r="AC11" s="3" t="s">
        <v>29</v>
      </c>
      <c r="AD11" s="3" t="s">
        <v>29</v>
      </c>
      <c r="AE11" s="3" t="s">
        <v>29</v>
      </c>
      <c r="AF11" s="3" t="s">
        <v>29</v>
      </c>
      <c r="AG11" s="15">
        <f t="shared" si="0"/>
        <v>31</v>
      </c>
      <c r="AH11" s="16">
        <f t="shared" si="3"/>
        <v>0</v>
      </c>
      <c r="AI11" s="15">
        <f t="shared" si="4"/>
        <v>31</v>
      </c>
      <c r="AJ11" s="17">
        <f t="shared" si="1"/>
        <v>0</v>
      </c>
      <c r="AK11" s="17">
        <f t="shared" si="2"/>
        <v>100</v>
      </c>
    </row>
    <row r="12" spans="1:37" x14ac:dyDescent="0.25">
      <c r="A12" s="3"/>
    </row>
    <row r="13" spans="1:37" x14ac:dyDescent="0.25">
      <c r="A13" s="3"/>
    </row>
    <row r="14" spans="1:37" x14ac:dyDescent="0.25">
      <c r="A14" s="3"/>
    </row>
    <row r="15" spans="1:37" x14ac:dyDescent="0.25">
      <c r="A15" s="3"/>
    </row>
    <row r="16" spans="1:37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workbookViewId="0">
      <selection activeCell="AU17" sqref="AU17"/>
    </sheetView>
  </sheetViews>
  <sheetFormatPr defaultRowHeight="13.2" x14ac:dyDescent="0.25"/>
  <cols>
    <col min="1" max="1" width="37.33203125" customWidth="1"/>
    <col min="3" max="33" width="1.77734375" customWidth="1"/>
    <col min="36" max="45" width="2.77734375" customWidth="1"/>
    <col min="46" max="46" width="9" bestFit="1" customWidth="1"/>
    <col min="48" max="48" width="9" bestFit="1" customWidth="1"/>
    <col min="49" max="49" width="9.21875" bestFit="1" customWidth="1"/>
  </cols>
  <sheetData>
    <row r="1" spans="1:49" ht="39.6" x14ac:dyDescent="0.25">
      <c r="AI1" s="7" t="s">
        <v>59</v>
      </c>
      <c r="AJ1" s="8">
        <v>1</v>
      </c>
      <c r="AK1" s="8">
        <v>2</v>
      </c>
      <c r="AL1" s="8">
        <v>3</v>
      </c>
      <c r="AM1" s="8">
        <v>4</v>
      </c>
      <c r="AN1" s="8">
        <v>5</v>
      </c>
      <c r="AO1" s="8">
        <v>6</v>
      </c>
      <c r="AP1" s="8">
        <v>7</v>
      </c>
      <c r="AQ1" s="8">
        <v>8</v>
      </c>
      <c r="AR1" s="8">
        <v>9</v>
      </c>
      <c r="AS1" s="8">
        <v>10</v>
      </c>
      <c r="AT1" s="8" t="s">
        <v>60</v>
      </c>
      <c r="AU1" s="9"/>
      <c r="AV1" s="10" t="s">
        <v>61</v>
      </c>
      <c r="AW1" s="10" t="s">
        <v>62</v>
      </c>
    </row>
    <row r="2" spans="1:49" ht="52.8" customHeight="1" x14ac:dyDescent="0.25">
      <c r="A2" s="6" t="s">
        <v>3</v>
      </c>
      <c r="C2" s="3">
        <v>10</v>
      </c>
      <c r="D2" s="3">
        <v>9</v>
      </c>
      <c r="E2" s="3">
        <v>9</v>
      </c>
      <c r="F2" s="3">
        <v>10</v>
      </c>
      <c r="G2" s="3">
        <v>8</v>
      </c>
      <c r="H2" s="3">
        <v>10</v>
      </c>
      <c r="I2" s="3">
        <v>8</v>
      </c>
      <c r="J2" s="3">
        <v>9</v>
      </c>
      <c r="K2" s="3">
        <v>8</v>
      </c>
      <c r="L2" s="3">
        <v>10</v>
      </c>
      <c r="M2" s="3">
        <v>8</v>
      </c>
      <c r="N2" s="3">
        <v>7</v>
      </c>
      <c r="O2" s="3">
        <v>10</v>
      </c>
      <c r="P2" s="3">
        <v>10</v>
      </c>
      <c r="Q2" s="3">
        <v>8</v>
      </c>
      <c r="R2" s="3">
        <v>3</v>
      </c>
      <c r="S2" s="3">
        <v>10</v>
      </c>
      <c r="T2" s="3">
        <v>8</v>
      </c>
      <c r="U2" s="3">
        <v>9</v>
      </c>
      <c r="V2" s="3">
        <v>9</v>
      </c>
      <c r="W2" s="3">
        <v>8</v>
      </c>
      <c r="X2" s="3">
        <v>8</v>
      </c>
      <c r="Y2" s="3">
        <v>7</v>
      </c>
      <c r="Z2" s="3">
        <v>8</v>
      </c>
      <c r="AA2" s="3">
        <v>10</v>
      </c>
      <c r="AB2" s="3">
        <v>8</v>
      </c>
      <c r="AC2" s="3">
        <v>9</v>
      </c>
      <c r="AD2" s="3">
        <v>8</v>
      </c>
      <c r="AE2" s="3">
        <v>7</v>
      </c>
      <c r="AF2" s="3">
        <v>9</v>
      </c>
      <c r="AG2" s="3">
        <v>7</v>
      </c>
      <c r="AI2">
        <f>COUNTIF(C2:AG2,"&gt;0")</f>
        <v>31</v>
      </c>
      <c r="AJ2">
        <f>COUNTIF(C2:AG2, "=1" )</f>
        <v>0</v>
      </c>
      <c r="AK2">
        <f>COUNTIF(C2:AG2, "=2" )</f>
        <v>0</v>
      </c>
      <c r="AL2">
        <f>COUNTIF(C2:AG2, "=3" )</f>
        <v>1</v>
      </c>
      <c r="AM2">
        <f>COUNTIF(C2:AG2, "=4" )</f>
        <v>0</v>
      </c>
      <c r="AN2">
        <f>COUNTIF(C2:AG2, "=5" )</f>
        <v>0</v>
      </c>
      <c r="AO2">
        <f>COUNTIF(C2:AG2, "=6" )</f>
        <v>0</v>
      </c>
      <c r="AP2">
        <f>COUNTIF(C2:AG2, "=7" )</f>
        <v>4</v>
      </c>
      <c r="AQ2">
        <f>COUNTIF(C2:AG2, "=8" )</f>
        <v>11</v>
      </c>
      <c r="AR2">
        <f>COUNTIF(C2:AG2, "=9" )</f>
        <v>7</v>
      </c>
      <c r="AS2">
        <f>COUNTIF(C2:AG2, "=10" )</f>
        <v>8</v>
      </c>
      <c r="AT2" s="12">
        <f>SUM(C2:AG2)/AI2</f>
        <v>8.4516129032258061</v>
      </c>
      <c r="AU2" s="11"/>
      <c r="AV2" s="11">
        <f>SUM(AJ2:AN2)/AI2</f>
        <v>3.2258064516129031E-2</v>
      </c>
      <c r="AW2" s="11">
        <f>SUM(AO2:AS2)/AI2</f>
        <v>0.967741935483871</v>
      </c>
    </row>
    <row r="3" spans="1:49" ht="67.8" customHeight="1" x14ac:dyDescent="0.25">
      <c r="A3" s="6" t="s">
        <v>4</v>
      </c>
      <c r="C3">
        <v>9</v>
      </c>
      <c r="D3" s="3">
        <v>9</v>
      </c>
      <c r="E3" s="3">
        <v>10</v>
      </c>
      <c r="F3" s="3">
        <v>9</v>
      </c>
      <c r="G3" s="3">
        <v>7</v>
      </c>
      <c r="H3" s="3">
        <v>8</v>
      </c>
      <c r="I3" s="3">
        <v>9</v>
      </c>
      <c r="J3" s="3">
        <v>9</v>
      </c>
      <c r="K3" s="3">
        <v>10</v>
      </c>
      <c r="L3" s="3">
        <v>9</v>
      </c>
      <c r="M3" s="3">
        <v>8</v>
      </c>
      <c r="N3" s="3">
        <v>10</v>
      </c>
      <c r="O3" s="3">
        <v>8</v>
      </c>
      <c r="P3" s="3">
        <v>8</v>
      </c>
      <c r="Q3" s="3">
        <v>8</v>
      </c>
      <c r="R3" s="3">
        <v>5</v>
      </c>
      <c r="S3" s="3">
        <v>10</v>
      </c>
      <c r="T3" s="3">
        <v>8</v>
      </c>
      <c r="U3" s="3">
        <v>7</v>
      </c>
      <c r="V3" s="3">
        <v>10</v>
      </c>
      <c r="W3" s="3">
        <v>8</v>
      </c>
      <c r="X3" s="3">
        <v>9</v>
      </c>
      <c r="Y3" s="3">
        <v>8</v>
      </c>
      <c r="Z3" s="3">
        <v>9</v>
      </c>
      <c r="AA3" s="3">
        <v>7</v>
      </c>
      <c r="AB3" s="3">
        <v>7</v>
      </c>
      <c r="AC3" s="3">
        <v>9</v>
      </c>
      <c r="AD3" s="3">
        <v>6</v>
      </c>
      <c r="AE3" s="3">
        <v>5</v>
      </c>
      <c r="AF3" s="3">
        <v>10</v>
      </c>
      <c r="AG3" s="3">
        <v>10</v>
      </c>
      <c r="AI3">
        <f t="shared" ref="AI3:AI9" si="0">COUNTIF(C3:AG3,"&gt;0")</f>
        <v>31</v>
      </c>
      <c r="AJ3">
        <f t="shared" ref="AJ3:AJ9" si="1">COUNTIF(C3:AG3, "=1" )</f>
        <v>0</v>
      </c>
      <c r="AK3">
        <f t="shared" ref="AK3:AK9" si="2">COUNTIF(C3:AG3, "=2" )</f>
        <v>0</v>
      </c>
      <c r="AL3">
        <f t="shared" ref="AL3:AL9" si="3">COUNTIF(C3:AG3, "=3" )</f>
        <v>0</v>
      </c>
      <c r="AM3">
        <f t="shared" ref="AM3:AM9" si="4">COUNTIF(C3:AG3, "=4" )</f>
        <v>0</v>
      </c>
      <c r="AN3">
        <f t="shared" ref="AN3:AN9" si="5">COUNTIF(C3:AG3, "=5" )</f>
        <v>2</v>
      </c>
      <c r="AO3">
        <f t="shared" ref="AO3:AO9" si="6">COUNTIF(C3:AG3, "=6" )</f>
        <v>1</v>
      </c>
      <c r="AP3">
        <f t="shared" ref="AP3:AP9" si="7">COUNTIF(C3:AG3, "=7" )</f>
        <v>4</v>
      </c>
      <c r="AQ3">
        <f t="shared" ref="AQ3:AQ9" si="8">COUNTIF(C3:AG3, "=8" )</f>
        <v>8</v>
      </c>
      <c r="AR3">
        <f t="shared" ref="AR3:AR9" si="9">COUNTIF(C3:AG3, "=9" )</f>
        <v>9</v>
      </c>
      <c r="AS3">
        <f t="shared" ref="AS3:AS9" si="10">COUNTIF(C3:AG3, "=10" )</f>
        <v>7</v>
      </c>
      <c r="AT3" s="12">
        <f t="shared" ref="AT3:AT9" si="11">SUM(C3:AG3)/AI3</f>
        <v>8.3548387096774199</v>
      </c>
      <c r="AU3" s="11"/>
      <c r="AV3" s="11">
        <f t="shared" ref="AV3:AV9" si="12">SUM(AJ3:AN3)/AI3</f>
        <v>6.4516129032258063E-2</v>
      </c>
      <c r="AW3" s="11">
        <f t="shared" ref="AW3:AW9" si="13">SUM(AO3:AS3)/AI3</f>
        <v>0.93548387096774188</v>
      </c>
    </row>
    <row r="4" spans="1:49" ht="58.2" customHeight="1" x14ac:dyDescent="0.25">
      <c r="A4" s="6" t="s">
        <v>5</v>
      </c>
      <c r="C4">
        <v>8</v>
      </c>
      <c r="D4" s="3">
        <v>9</v>
      </c>
      <c r="E4" s="3">
        <v>9</v>
      </c>
      <c r="F4" s="3">
        <v>8</v>
      </c>
      <c r="G4" s="3">
        <v>8</v>
      </c>
      <c r="H4" s="3">
        <v>9</v>
      </c>
      <c r="I4" s="3">
        <v>8</v>
      </c>
      <c r="J4" s="3">
        <v>8</v>
      </c>
      <c r="K4" s="3">
        <v>7</v>
      </c>
      <c r="L4" s="3">
        <v>7</v>
      </c>
      <c r="M4" s="3">
        <v>7</v>
      </c>
      <c r="N4" s="3">
        <v>7</v>
      </c>
      <c r="O4" s="3">
        <v>8</v>
      </c>
      <c r="P4" s="3">
        <v>6</v>
      </c>
      <c r="Q4" s="3">
        <v>4</v>
      </c>
      <c r="R4" s="3">
        <v>7</v>
      </c>
      <c r="S4" s="3">
        <v>8</v>
      </c>
      <c r="T4" s="3">
        <v>7</v>
      </c>
      <c r="U4" s="3">
        <v>8</v>
      </c>
      <c r="V4" s="3">
        <v>9</v>
      </c>
      <c r="W4" s="3">
        <v>8</v>
      </c>
      <c r="X4" s="3">
        <v>9</v>
      </c>
      <c r="Y4" s="3">
        <v>9</v>
      </c>
      <c r="Z4" s="3">
        <v>5</v>
      </c>
      <c r="AA4" s="3">
        <v>8</v>
      </c>
      <c r="AB4" s="3">
        <v>9</v>
      </c>
      <c r="AC4" s="3">
        <v>8</v>
      </c>
      <c r="AD4" s="3">
        <v>7</v>
      </c>
      <c r="AE4" s="3">
        <v>8</v>
      </c>
      <c r="AF4" s="3">
        <v>7</v>
      </c>
      <c r="AG4" s="3">
        <v>10</v>
      </c>
      <c r="AI4">
        <f t="shared" si="0"/>
        <v>31</v>
      </c>
      <c r="AJ4">
        <f t="shared" si="1"/>
        <v>0</v>
      </c>
      <c r="AK4">
        <f t="shared" si="2"/>
        <v>0</v>
      </c>
      <c r="AL4">
        <f t="shared" si="3"/>
        <v>0</v>
      </c>
      <c r="AM4">
        <f t="shared" si="4"/>
        <v>1</v>
      </c>
      <c r="AN4">
        <f t="shared" si="5"/>
        <v>1</v>
      </c>
      <c r="AO4">
        <f t="shared" si="6"/>
        <v>1</v>
      </c>
      <c r="AP4">
        <f t="shared" si="7"/>
        <v>8</v>
      </c>
      <c r="AQ4">
        <f t="shared" si="8"/>
        <v>12</v>
      </c>
      <c r="AR4">
        <f t="shared" si="9"/>
        <v>7</v>
      </c>
      <c r="AS4">
        <f t="shared" si="10"/>
        <v>1</v>
      </c>
      <c r="AT4" s="12">
        <f t="shared" si="11"/>
        <v>7.741935483870968</v>
      </c>
      <c r="AU4" s="11"/>
      <c r="AV4" s="11">
        <f t="shared" si="12"/>
        <v>6.4516129032258063E-2</v>
      </c>
      <c r="AW4" s="11">
        <f t="shared" si="13"/>
        <v>0.93548387096774188</v>
      </c>
    </row>
    <row r="5" spans="1:49" ht="56.4" customHeight="1" x14ac:dyDescent="0.25">
      <c r="A5" s="6" t="s">
        <v>6</v>
      </c>
      <c r="C5">
        <v>7</v>
      </c>
      <c r="D5" s="3">
        <v>8</v>
      </c>
      <c r="E5" s="3">
        <v>8</v>
      </c>
      <c r="F5" s="3">
        <v>7</v>
      </c>
      <c r="G5" s="3">
        <v>8</v>
      </c>
      <c r="H5" s="3">
        <v>6</v>
      </c>
      <c r="I5" s="3">
        <v>7</v>
      </c>
      <c r="J5" s="3">
        <v>8</v>
      </c>
      <c r="K5" s="3">
        <v>6</v>
      </c>
      <c r="L5" s="3">
        <v>6</v>
      </c>
      <c r="M5" s="3">
        <v>10</v>
      </c>
      <c r="N5" s="3">
        <v>8</v>
      </c>
      <c r="O5" s="3">
        <v>7</v>
      </c>
      <c r="P5" s="3">
        <v>8</v>
      </c>
      <c r="Q5" s="3">
        <v>9</v>
      </c>
      <c r="R5" s="3">
        <v>6</v>
      </c>
      <c r="S5" s="3">
        <v>8</v>
      </c>
      <c r="T5" s="3">
        <v>9</v>
      </c>
      <c r="U5" s="3">
        <v>5</v>
      </c>
      <c r="V5" s="3">
        <v>9</v>
      </c>
      <c r="W5" s="3">
        <v>8</v>
      </c>
      <c r="X5" s="3">
        <v>7</v>
      </c>
      <c r="Y5" s="3">
        <v>8</v>
      </c>
      <c r="Z5" s="3">
        <v>7</v>
      </c>
      <c r="AA5" s="3">
        <v>9</v>
      </c>
      <c r="AB5" s="3">
        <v>7</v>
      </c>
      <c r="AC5" s="3">
        <v>6</v>
      </c>
      <c r="AD5" s="3">
        <v>6</v>
      </c>
      <c r="AE5" s="3">
        <v>9</v>
      </c>
      <c r="AF5" s="3">
        <v>9</v>
      </c>
      <c r="AG5" s="3">
        <v>9</v>
      </c>
      <c r="AI5">
        <f t="shared" si="0"/>
        <v>31</v>
      </c>
      <c r="AJ5">
        <f t="shared" si="1"/>
        <v>0</v>
      </c>
      <c r="AK5">
        <f t="shared" si="2"/>
        <v>0</v>
      </c>
      <c r="AL5">
        <f t="shared" si="3"/>
        <v>0</v>
      </c>
      <c r="AM5">
        <f t="shared" si="4"/>
        <v>0</v>
      </c>
      <c r="AN5">
        <f t="shared" si="5"/>
        <v>1</v>
      </c>
      <c r="AO5">
        <f t="shared" si="6"/>
        <v>6</v>
      </c>
      <c r="AP5">
        <f t="shared" si="7"/>
        <v>7</v>
      </c>
      <c r="AQ5">
        <f t="shared" si="8"/>
        <v>9</v>
      </c>
      <c r="AR5">
        <f t="shared" si="9"/>
        <v>7</v>
      </c>
      <c r="AS5">
        <f t="shared" si="10"/>
        <v>1</v>
      </c>
      <c r="AT5" s="12">
        <f t="shared" si="11"/>
        <v>7.580645161290323</v>
      </c>
      <c r="AU5" s="11"/>
      <c r="AV5" s="11">
        <f t="shared" si="12"/>
        <v>3.2258064516129031E-2</v>
      </c>
      <c r="AW5" s="11">
        <f t="shared" si="13"/>
        <v>0.967741935483871</v>
      </c>
    </row>
    <row r="6" spans="1:49" ht="66.599999999999994" customHeight="1" x14ac:dyDescent="0.25">
      <c r="A6" s="6" t="s">
        <v>7</v>
      </c>
      <c r="C6">
        <v>7</v>
      </c>
      <c r="D6" s="3">
        <v>8</v>
      </c>
      <c r="E6" s="3">
        <v>10</v>
      </c>
      <c r="F6" s="3">
        <v>7</v>
      </c>
      <c r="G6" s="3">
        <v>7</v>
      </c>
      <c r="H6" s="3">
        <v>9</v>
      </c>
      <c r="I6" s="3">
        <v>9</v>
      </c>
      <c r="J6" s="3">
        <v>9</v>
      </c>
      <c r="K6" s="3">
        <v>8</v>
      </c>
      <c r="L6" s="3">
        <v>3</v>
      </c>
      <c r="M6" s="3">
        <v>7</v>
      </c>
      <c r="N6" s="3">
        <v>10</v>
      </c>
      <c r="O6" s="3">
        <v>9</v>
      </c>
      <c r="P6" s="3">
        <v>9</v>
      </c>
      <c r="Q6" s="3">
        <v>10</v>
      </c>
      <c r="R6" s="3">
        <v>8</v>
      </c>
      <c r="S6" s="3">
        <v>8</v>
      </c>
      <c r="T6" s="3">
        <v>6</v>
      </c>
      <c r="U6" s="3">
        <v>8</v>
      </c>
      <c r="V6" s="3">
        <v>7</v>
      </c>
      <c r="W6" s="3">
        <v>8</v>
      </c>
      <c r="X6" s="3">
        <v>10</v>
      </c>
      <c r="Y6" s="3">
        <v>6</v>
      </c>
      <c r="Z6" s="3">
        <v>8</v>
      </c>
      <c r="AA6" s="3">
        <v>10</v>
      </c>
      <c r="AB6" s="3">
        <v>9</v>
      </c>
      <c r="AC6" s="3">
        <v>7</v>
      </c>
      <c r="AD6" s="3">
        <v>9</v>
      </c>
      <c r="AE6" s="3">
        <v>9</v>
      </c>
      <c r="AF6" s="3">
        <v>7</v>
      </c>
      <c r="AG6" s="3">
        <v>7</v>
      </c>
      <c r="AI6">
        <f t="shared" si="0"/>
        <v>31</v>
      </c>
      <c r="AJ6">
        <f t="shared" si="1"/>
        <v>0</v>
      </c>
      <c r="AK6">
        <f t="shared" si="2"/>
        <v>0</v>
      </c>
      <c r="AL6">
        <f t="shared" si="3"/>
        <v>1</v>
      </c>
      <c r="AM6">
        <f t="shared" si="4"/>
        <v>0</v>
      </c>
      <c r="AN6">
        <f t="shared" si="5"/>
        <v>0</v>
      </c>
      <c r="AO6">
        <f t="shared" si="6"/>
        <v>2</v>
      </c>
      <c r="AP6">
        <f t="shared" si="7"/>
        <v>8</v>
      </c>
      <c r="AQ6">
        <f t="shared" si="8"/>
        <v>7</v>
      </c>
      <c r="AR6">
        <f t="shared" si="9"/>
        <v>8</v>
      </c>
      <c r="AS6">
        <f t="shared" si="10"/>
        <v>5</v>
      </c>
      <c r="AT6" s="12">
        <f t="shared" si="11"/>
        <v>8.0322580645161299</v>
      </c>
      <c r="AU6" s="11"/>
      <c r="AV6" s="11">
        <f t="shared" si="12"/>
        <v>3.2258064516129031E-2</v>
      </c>
      <c r="AW6" s="11">
        <f t="shared" si="13"/>
        <v>0.967741935483871</v>
      </c>
    </row>
    <row r="7" spans="1:49" ht="42.6" customHeight="1" x14ac:dyDescent="0.25">
      <c r="A7" s="6" t="s">
        <v>8</v>
      </c>
      <c r="C7">
        <v>6</v>
      </c>
      <c r="D7" s="3">
        <v>9</v>
      </c>
      <c r="E7" s="3">
        <v>7</v>
      </c>
      <c r="F7" s="3">
        <v>9</v>
      </c>
      <c r="G7" s="3">
        <v>6</v>
      </c>
      <c r="H7" s="3">
        <v>7</v>
      </c>
      <c r="I7" s="3">
        <v>9</v>
      </c>
      <c r="J7" s="3">
        <v>8</v>
      </c>
      <c r="K7" s="3">
        <v>8</v>
      </c>
      <c r="L7" s="3">
        <v>8</v>
      </c>
      <c r="M7" s="3">
        <v>8</v>
      </c>
      <c r="N7" s="3">
        <v>7</v>
      </c>
      <c r="O7" s="3">
        <v>8</v>
      </c>
      <c r="P7" s="3">
        <v>10</v>
      </c>
      <c r="Q7" s="3">
        <v>5</v>
      </c>
      <c r="R7" s="3">
        <v>5</v>
      </c>
      <c r="S7" s="3">
        <v>10</v>
      </c>
      <c r="T7" s="3">
        <v>8</v>
      </c>
      <c r="U7" s="3">
        <v>7</v>
      </c>
      <c r="V7" s="3">
        <v>9</v>
      </c>
      <c r="W7" s="3">
        <v>9</v>
      </c>
      <c r="X7" s="3">
        <v>8</v>
      </c>
      <c r="Y7" s="3">
        <v>8</v>
      </c>
      <c r="Z7" s="3">
        <v>9</v>
      </c>
      <c r="AA7" s="3">
        <v>5</v>
      </c>
      <c r="AB7" s="3">
        <v>8</v>
      </c>
      <c r="AC7" s="3">
        <v>10</v>
      </c>
      <c r="AD7" s="3">
        <v>10</v>
      </c>
      <c r="AE7" s="3">
        <v>7</v>
      </c>
      <c r="AF7" s="3">
        <v>6</v>
      </c>
      <c r="AG7" s="3">
        <v>8</v>
      </c>
      <c r="AI7">
        <f t="shared" si="0"/>
        <v>31</v>
      </c>
      <c r="AJ7">
        <f t="shared" si="1"/>
        <v>0</v>
      </c>
      <c r="AK7">
        <f t="shared" si="2"/>
        <v>0</v>
      </c>
      <c r="AL7">
        <f t="shared" si="3"/>
        <v>0</v>
      </c>
      <c r="AM7">
        <f t="shared" si="4"/>
        <v>0</v>
      </c>
      <c r="AN7">
        <f t="shared" si="5"/>
        <v>3</v>
      </c>
      <c r="AO7">
        <f t="shared" si="6"/>
        <v>3</v>
      </c>
      <c r="AP7">
        <f t="shared" si="7"/>
        <v>5</v>
      </c>
      <c r="AQ7">
        <f t="shared" si="8"/>
        <v>10</v>
      </c>
      <c r="AR7">
        <f t="shared" si="9"/>
        <v>6</v>
      </c>
      <c r="AS7">
        <f t="shared" si="10"/>
        <v>4</v>
      </c>
      <c r="AT7" s="12">
        <f t="shared" si="11"/>
        <v>7.806451612903226</v>
      </c>
      <c r="AU7" s="11"/>
      <c r="AV7" s="11">
        <f t="shared" si="12"/>
        <v>9.6774193548387094E-2</v>
      </c>
      <c r="AW7" s="11">
        <f t="shared" si="13"/>
        <v>0.90322580645161288</v>
      </c>
    </row>
    <row r="8" spans="1:49" ht="74.400000000000006" customHeight="1" x14ac:dyDescent="0.25">
      <c r="A8" s="6" t="s">
        <v>9</v>
      </c>
      <c r="C8">
        <v>4</v>
      </c>
      <c r="D8" s="3">
        <v>10</v>
      </c>
      <c r="E8" s="3">
        <v>8</v>
      </c>
      <c r="F8" s="3">
        <v>10</v>
      </c>
      <c r="G8" s="3">
        <v>7</v>
      </c>
      <c r="H8" s="3">
        <v>7</v>
      </c>
      <c r="I8" s="3">
        <v>7</v>
      </c>
      <c r="J8" s="3">
        <v>7</v>
      </c>
      <c r="K8" s="3">
        <v>7</v>
      </c>
      <c r="L8" s="3">
        <v>8</v>
      </c>
      <c r="M8" s="3">
        <v>8</v>
      </c>
      <c r="N8" s="3">
        <v>8</v>
      </c>
      <c r="O8" s="3">
        <v>7</v>
      </c>
      <c r="P8" s="3">
        <v>7</v>
      </c>
      <c r="Q8" s="3">
        <v>7</v>
      </c>
      <c r="R8" s="3">
        <v>7</v>
      </c>
      <c r="S8" s="3">
        <v>8</v>
      </c>
      <c r="T8" s="3">
        <v>9</v>
      </c>
      <c r="U8" s="3">
        <v>7</v>
      </c>
      <c r="V8" s="3">
        <v>5</v>
      </c>
      <c r="W8" s="3">
        <v>9</v>
      </c>
      <c r="X8" s="3">
        <v>7</v>
      </c>
      <c r="Y8" s="3">
        <v>10</v>
      </c>
      <c r="Z8" s="3">
        <v>8</v>
      </c>
      <c r="AA8" s="3">
        <v>8</v>
      </c>
      <c r="AB8" s="3">
        <v>8</v>
      </c>
      <c r="AC8" s="3">
        <v>8</v>
      </c>
      <c r="AD8" s="3">
        <v>9</v>
      </c>
      <c r="AE8" s="3">
        <v>6</v>
      </c>
      <c r="AF8" s="3">
        <v>7</v>
      </c>
      <c r="AG8" s="3">
        <v>7</v>
      </c>
      <c r="AI8">
        <f t="shared" si="0"/>
        <v>31</v>
      </c>
      <c r="AJ8">
        <f t="shared" si="1"/>
        <v>0</v>
      </c>
      <c r="AK8">
        <f t="shared" si="2"/>
        <v>0</v>
      </c>
      <c r="AL8">
        <f t="shared" si="3"/>
        <v>0</v>
      </c>
      <c r="AM8">
        <f t="shared" si="4"/>
        <v>1</v>
      </c>
      <c r="AN8">
        <f t="shared" si="5"/>
        <v>1</v>
      </c>
      <c r="AO8">
        <f t="shared" si="6"/>
        <v>1</v>
      </c>
      <c r="AP8">
        <f t="shared" si="7"/>
        <v>13</v>
      </c>
      <c r="AQ8">
        <f t="shared" si="8"/>
        <v>9</v>
      </c>
      <c r="AR8">
        <f t="shared" si="9"/>
        <v>3</v>
      </c>
      <c r="AS8">
        <f t="shared" si="10"/>
        <v>3</v>
      </c>
      <c r="AT8" s="12">
        <f t="shared" si="11"/>
        <v>7.580645161290323</v>
      </c>
      <c r="AU8" s="11"/>
      <c r="AV8" s="11">
        <f t="shared" si="12"/>
        <v>6.4516129032258063E-2</v>
      </c>
      <c r="AW8" s="11">
        <f t="shared" si="13"/>
        <v>0.93548387096774188</v>
      </c>
    </row>
    <row r="9" spans="1:49" ht="46.2" customHeight="1" x14ac:dyDescent="0.25">
      <c r="A9" s="6" t="s">
        <v>10</v>
      </c>
      <c r="C9">
        <v>9</v>
      </c>
      <c r="D9" s="3">
        <v>7</v>
      </c>
      <c r="E9" s="3">
        <v>9</v>
      </c>
      <c r="F9" s="3">
        <v>6</v>
      </c>
      <c r="G9" s="3">
        <v>9</v>
      </c>
      <c r="H9" s="3">
        <v>9</v>
      </c>
      <c r="I9" s="3">
        <v>8</v>
      </c>
      <c r="J9" s="3">
        <v>8</v>
      </c>
      <c r="K9" s="3">
        <v>7</v>
      </c>
      <c r="L9" s="3">
        <v>8</v>
      </c>
      <c r="M9" s="3">
        <v>7</v>
      </c>
      <c r="N9" s="3">
        <v>7</v>
      </c>
      <c r="O9" s="3">
        <v>10</v>
      </c>
      <c r="P9" s="3">
        <v>5</v>
      </c>
      <c r="Q9" s="3">
        <v>7</v>
      </c>
      <c r="R9" s="3">
        <v>10</v>
      </c>
      <c r="S9" s="3">
        <v>9</v>
      </c>
      <c r="T9" s="3">
        <v>8</v>
      </c>
      <c r="U9" s="3">
        <v>8</v>
      </c>
      <c r="V9" s="3">
        <v>9</v>
      </c>
      <c r="W9" s="3">
        <v>8</v>
      </c>
      <c r="X9" s="3">
        <v>10</v>
      </c>
      <c r="Y9" s="3">
        <v>9</v>
      </c>
      <c r="Z9" s="3">
        <v>5</v>
      </c>
      <c r="AA9" s="3">
        <v>8</v>
      </c>
      <c r="AB9" s="3">
        <v>9</v>
      </c>
      <c r="AC9" s="3">
        <v>7</v>
      </c>
      <c r="AD9" s="3">
        <v>10</v>
      </c>
      <c r="AE9" s="3">
        <v>8</v>
      </c>
      <c r="AF9" s="3">
        <v>10</v>
      </c>
      <c r="AG9" s="3">
        <v>10</v>
      </c>
      <c r="AI9">
        <f t="shared" si="0"/>
        <v>31</v>
      </c>
      <c r="AJ9">
        <f t="shared" si="1"/>
        <v>0</v>
      </c>
      <c r="AK9">
        <f t="shared" si="2"/>
        <v>0</v>
      </c>
      <c r="AL9">
        <f t="shared" si="3"/>
        <v>0</v>
      </c>
      <c r="AM9">
        <f t="shared" si="4"/>
        <v>0</v>
      </c>
      <c r="AN9">
        <f t="shared" si="5"/>
        <v>2</v>
      </c>
      <c r="AO9">
        <f t="shared" si="6"/>
        <v>1</v>
      </c>
      <c r="AP9">
        <f t="shared" si="7"/>
        <v>6</v>
      </c>
      <c r="AQ9">
        <f t="shared" si="8"/>
        <v>8</v>
      </c>
      <c r="AR9">
        <f t="shared" si="9"/>
        <v>8</v>
      </c>
      <c r="AS9">
        <f t="shared" si="10"/>
        <v>6</v>
      </c>
      <c r="AT9" s="12">
        <f t="shared" si="11"/>
        <v>8.193548387096774</v>
      </c>
      <c r="AU9" s="11"/>
      <c r="AV9" s="11">
        <f t="shared" si="12"/>
        <v>6.4516129032258063E-2</v>
      </c>
      <c r="AW9" s="11">
        <f t="shared" si="13"/>
        <v>0.93548387096774188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>
      <selection activeCell="B7" sqref="B7"/>
    </sheetView>
  </sheetViews>
  <sheetFormatPr defaultRowHeight="13.2" x14ac:dyDescent="0.25"/>
  <cols>
    <col min="1" max="1" width="52.5546875" style="22" customWidth="1"/>
    <col min="2" max="2" width="73.44140625" style="22" customWidth="1"/>
    <col min="3" max="3" width="15.77734375" style="22" customWidth="1"/>
    <col min="4" max="6" width="8.88671875" style="22"/>
    <col min="7" max="7" width="26" style="22" customWidth="1"/>
    <col min="8" max="8" width="8.88671875" style="22"/>
    <col min="9" max="9" width="18.6640625" style="22" customWidth="1"/>
    <col min="10" max="10" width="13.109375" style="22" customWidth="1"/>
    <col min="11" max="11" width="11" style="22" customWidth="1"/>
    <col min="12" max="12" width="8.88671875" style="22"/>
    <col min="13" max="13" width="17.88671875" style="22" customWidth="1"/>
    <col min="14" max="16" width="8.88671875" style="22"/>
    <col min="17" max="17" width="18.109375" style="22" customWidth="1"/>
    <col min="18" max="22" width="8.88671875" style="22"/>
    <col min="23" max="23" width="18.5546875" style="22" customWidth="1"/>
    <col min="24" max="24" width="17.21875" style="22" customWidth="1"/>
    <col min="25" max="25" width="8.88671875" style="22"/>
    <col min="26" max="26" width="10.6640625" style="22" customWidth="1"/>
    <col min="27" max="29" width="8.88671875" style="22"/>
    <col min="30" max="30" width="25.44140625" style="22" customWidth="1"/>
    <col min="31" max="31" width="13.77734375" style="22" customWidth="1"/>
    <col min="32" max="16384" width="8.88671875" style="22"/>
  </cols>
  <sheetData>
    <row r="1" spans="1:32" ht="52.2" customHeight="1" x14ac:dyDescent="0.25">
      <c r="A1" s="26" t="s">
        <v>21</v>
      </c>
      <c r="B1" s="21" t="s">
        <v>49</v>
      </c>
    </row>
    <row r="2" spans="1:32" ht="28.2" customHeight="1" x14ac:dyDescent="0.25">
      <c r="A2" s="26"/>
      <c r="B2" s="21" t="s">
        <v>39</v>
      </c>
      <c r="C2" s="18"/>
      <c r="D2" s="18"/>
      <c r="E2" s="18"/>
      <c r="F2" s="18"/>
      <c r="G2" s="18"/>
      <c r="H2" s="18"/>
      <c r="I2" s="18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.2" customHeight="1" x14ac:dyDescent="0.25">
      <c r="A3" s="26"/>
      <c r="B3" s="21" t="s">
        <v>47</v>
      </c>
      <c r="C3" s="18"/>
      <c r="D3" s="18"/>
      <c r="E3" s="18"/>
      <c r="F3" s="18"/>
      <c r="G3" s="18"/>
      <c r="H3" s="18"/>
      <c r="I3" s="18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22.8" customHeight="1" x14ac:dyDescent="0.25">
      <c r="A4" s="26"/>
      <c r="B4" s="21" t="s">
        <v>51</v>
      </c>
      <c r="C4" s="18"/>
      <c r="D4" s="18"/>
      <c r="E4" s="18"/>
      <c r="F4" s="18"/>
      <c r="G4" s="18"/>
      <c r="H4" s="18"/>
      <c r="I4" s="18"/>
      <c r="J4" s="1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9.8" customHeight="1" x14ac:dyDescent="0.25">
      <c r="A5" s="23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4.6" customHeight="1" x14ac:dyDescent="0.25">
      <c r="A6" s="27" t="s">
        <v>22</v>
      </c>
      <c r="B6" s="21" t="s">
        <v>37</v>
      </c>
      <c r="C6" s="18"/>
      <c r="D6" s="18"/>
      <c r="E6" s="18"/>
      <c r="F6" s="18"/>
      <c r="G6" s="18"/>
      <c r="H6" s="18"/>
      <c r="I6" s="18"/>
      <c r="J6" s="19"/>
      <c r="K6" s="19"/>
      <c r="L6" s="18"/>
      <c r="M6" s="18"/>
      <c r="N6" s="18"/>
      <c r="O6" s="18"/>
      <c r="P6" s="18"/>
      <c r="Q6" s="18"/>
      <c r="R6" s="18"/>
      <c r="S6" s="18"/>
      <c r="T6" s="19"/>
      <c r="U6" s="18"/>
      <c r="V6" s="18"/>
      <c r="W6" s="18"/>
      <c r="X6" s="18"/>
      <c r="Y6" s="18"/>
      <c r="Z6" s="19"/>
      <c r="AA6" s="18"/>
      <c r="AB6" s="18"/>
      <c r="AC6" s="18"/>
      <c r="AD6" s="18"/>
      <c r="AE6" s="19"/>
      <c r="AF6" s="18"/>
    </row>
    <row r="7" spans="1:32" ht="24.6" customHeight="1" x14ac:dyDescent="0.25">
      <c r="A7" s="27"/>
      <c r="B7" s="21" t="s">
        <v>38</v>
      </c>
      <c r="C7" s="18"/>
      <c r="D7" s="18"/>
      <c r="E7" s="18"/>
      <c r="F7" s="18"/>
      <c r="G7" s="18"/>
      <c r="H7" s="18"/>
      <c r="I7" s="18"/>
      <c r="J7" s="19"/>
      <c r="K7" s="19"/>
      <c r="L7" s="18"/>
      <c r="M7" s="18"/>
      <c r="N7" s="18"/>
      <c r="O7" s="18"/>
      <c r="P7" s="18"/>
      <c r="Q7" s="18"/>
      <c r="R7" s="18"/>
      <c r="S7" s="18"/>
      <c r="T7" s="19"/>
      <c r="U7" s="18"/>
      <c r="V7" s="18"/>
      <c r="W7" s="18"/>
      <c r="X7" s="18"/>
      <c r="Y7" s="18"/>
      <c r="Z7" s="19"/>
      <c r="AA7" s="18"/>
      <c r="AB7" s="18"/>
      <c r="AC7" s="18"/>
      <c r="AD7" s="18"/>
      <c r="AE7" s="19"/>
      <c r="AF7" s="18"/>
    </row>
    <row r="8" spans="1:32" ht="19.2" customHeight="1" x14ac:dyDescent="0.25">
      <c r="A8" s="27"/>
      <c r="B8" s="21" t="s">
        <v>39</v>
      </c>
      <c r="C8" s="18"/>
      <c r="D8" s="18"/>
      <c r="E8" s="18"/>
      <c r="F8" s="18"/>
      <c r="G8" s="18"/>
      <c r="H8" s="18"/>
      <c r="I8" s="18"/>
      <c r="J8" s="19"/>
      <c r="K8" s="19"/>
      <c r="L8" s="18"/>
      <c r="M8" s="18"/>
      <c r="N8" s="18"/>
      <c r="O8" s="18"/>
      <c r="P8" s="18"/>
      <c r="Q8" s="18"/>
      <c r="R8" s="18"/>
      <c r="S8" s="18"/>
      <c r="T8" s="19"/>
      <c r="U8" s="18"/>
      <c r="V8" s="18"/>
      <c r="W8" s="18"/>
      <c r="X8" s="18"/>
      <c r="Y8" s="18"/>
      <c r="Z8" s="19"/>
      <c r="AA8" s="18"/>
      <c r="AB8" s="18"/>
      <c r="AC8" s="18"/>
      <c r="AD8" s="18"/>
      <c r="AE8" s="19"/>
      <c r="AF8" s="18"/>
    </row>
    <row r="9" spans="1:32" ht="27" customHeight="1" x14ac:dyDescent="0.25">
      <c r="A9" s="27"/>
      <c r="B9" s="21" t="s">
        <v>48</v>
      </c>
      <c r="C9" s="18"/>
      <c r="D9" s="18"/>
      <c r="E9" s="18"/>
      <c r="F9" s="18"/>
      <c r="G9" s="18"/>
      <c r="H9" s="18"/>
      <c r="I9" s="18"/>
      <c r="J9" s="19"/>
      <c r="K9" s="19"/>
      <c r="L9" s="18"/>
      <c r="M9" s="18"/>
      <c r="N9" s="18"/>
      <c r="O9" s="18"/>
      <c r="P9" s="18"/>
      <c r="Q9" s="18"/>
      <c r="R9" s="18"/>
      <c r="S9" s="18"/>
      <c r="T9" s="19"/>
      <c r="U9" s="18"/>
      <c r="V9" s="18"/>
      <c r="W9" s="18"/>
      <c r="X9" s="18"/>
      <c r="Y9" s="18"/>
      <c r="Z9" s="19"/>
      <c r="AA9" s="18"/>
      <c r="AB9" s="18"/>
      <c r="AC9" s="18"/>
      <c r="AD9" s="18"/>
      <c r="AE9" s="19"/>
      <c r="AF9" s="18"/>
    </row>
    <row r="10" spans="1:32" ht="21.6" customHeight="1" x14ac:dyDescent="0.25">
      <c r="A10" s="27"/>
      <c r="B10" s="21" t="s">
        <v>51</v>
      </c>
      <c r="C10" s="18"/>
      <c r="D10" s="18"/>
      <c r="E10" s="18"/>
      <c r="F10" s="18"/>
      <c r="G10" s="18"/>
      <c r="H10" s="18"/>
      <c r="I10" s="18"/>
      <c r="J10" s="19"/>
      <c r="K10" s="19"/>
      <c r="L10" s="18"/>
      <c r="M10" s="18"/>
      <c r="N10" s="18"/>
      <c r="O10" s="18"/>
      <c r="P10" s="18"/>
      <c r="Q10" s="18"/>
      <c r="R10" s="18"/>
      <c r="S10" s="18"/>
      <c r="T10" s="19"/>
      <c r="U10" s="18"/>
      <c r="V10" s="18"/>
      <c r="W10" s="18"/>
      <c r="X10" s="18"/>
      <c r="Y10" s="18"/>
      <c r="Z10" s="19"/>
      <c r="AA10" s="18"/>
      <c r="AB10" s="18"/>
      <c r="AC10" s="18"/>
      <c r="AD10" s="18"/>
      <c r="AE10" s="19"/>
      <c r="AF10" s="18"/>
    </row>
    <row r="11" spans="1:32" ht="69" customHeight="1" x14ac:dyDescent="0.25">
      <c r="A11" s="19"/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18"/>
      <c r="M11" s="18"/>
      <c r="N11" s="18"/>
      <c r="O11" s="18"/>
      <c r="P11" s="18"/>
      <c r="Q11" s="18"/>
      <c r="R11" s="18"/>
      <c r="S11" s="18"/>
      <c r="T11" s="19"/>
      <c r="U11" s="18"/>
      <c r="V11" s="18"/>
      <c r="W11" s="18"/>
      <c r="X11" s="18"/>
      <c r="Y11" s="18"/>
      <c r="Z11" s="19"/>
      <c r="AA11" s="18"/>
      <c r="AB11" s="18"/>
      <c r="AC11" s="18"/>
      <c r="AD11" s="18"/>
      <c r="AE11" s="19"/>
      <c r="AF11" s="18"/>
    </row>
    <row r="12" spans="1:32" ht="77.400000000000006" customHeight="1" x14ac:dyDescent="0.25">
      <c r="A12" s="27" t="s">
        <v>23</v>
      </c>
      <c r="B12" s="21" t="s">
        <v>41</v>
      </c>
      <c r="C12" s="18"/>
      <c r="D12" s="18"/>
      <c r="E12" s="19"/>
      <c r="F12" s="18"/>
      <c r="G12" s="18"/>
      <c r="H12" s="18"/>
      <c r="I12" s="19"/>
      <c r="J12" s="19"/>
      <c r="K12" s="18"/>
      <c r="L12" s="18"/>
      <c r="M12" s="20"/>
      <c r="N12" s="18"/>
      <c r="O12" s="19"/>
      <c r="P12" s="18"/>
      <c r="Q12" s="18"/>
      <c r="R12" s="19"/>
      <c r="S12" s="18"/>
      <c r="T12" s="20"/>
      <c r="U12" s="18"/>
      <c r="V12" s="18"/>
      <c r="W12" s="18"/>
      <c r="X12" s="18"/>
      <c r="Y12" s="18"/>
      <c r="Z12" s="19"/>
      <c r="AA12" s="18"/>
      <c r="AB12" s="18"/>
      <c r="AC12" s="18"/>
      <c r="AD12" s="18"/>
      <c r="AE12" s="18"/>
      <c r="AF12" s="18"/>
    </row>
    <row r="13" spans="1:32" ht="77.400000000000006" customHeight="1" x14ac:dyDescent="0.25">
      <c r="A13" s="27"/>
      <c r="B13" s="21" t="s">
        <v>45</v>
      </c>
      <c r="C13" s="18"/>
      <c r="D13" s="18"/>
      <c r="E13" s="19"/>
      <c r="F13" s="18"/>
      <c r="G13" s="18"/>
      <c r="H13" s="18"/>
      <c r="I13" s="19"/>
      <c r="J13" s="19"/>
      <c r="K13" s="18"/>
      <c r="L13" s="18"/>
      <c r="M13" s="20"/>
      <c r="N13" s="18"/>
      <c r="O13" s="19"/>
      <c r="P13" s="18"/>
      <c r="Q13" s="18"/>
      <c r="R13" s="19"/>
      <c r="S13" s="18"/>
      <c r="T13" s="20"/>
      <c r="U13" s="18"/>
      <c r="V13" s="18"/>
      <c r="W13" s="18"/>
      <c r="X13" s="18"/>
      <c r="Y13" s="18"/>
      <c r="Z13" s="19"/>
      <c r="AA13" s="18"/>
      <c r="AB13" s="18"/>
      <c r="AC13" s="18"/>
      <c r="AD13" s="18"/>
      <c r="AE13" s="18"/>
      <c r="AF13" s="18"/>
    </row>
    <row r="14" spans="1:32" ht="77.400000000000006" customHeight="1" x14ac:dyDescent="0.25">
      <c r="A14" s="27"/>
      <c r="B14" s="21" t="s">
        <v>41</v>
      </c>
      <c r="C14" s="18"/>
      <c r="D14" s="18"/>
      <c r="E14" s="19"/>
      <c r="F14" s="18"/>
      <c r="G14" s="18"/>
      <c r="H14" s="18"/>
      <c r="I14" s="19"/>
      <c r="J14" s="19"/>
      <c r="K14" s="18"/>
      <c r="L14" s="18"/>
      <c r="M14" s="20"/>
      <c r="N14" s="18"/>
      <c r="O14" s="19"/>
      <c r="P14" s="18"/>
      <c r="Q14" s="18"/>
      <c r="R14" s="19"/>
      <c r="S14" s="18"/>
      <c r="T14" s="20"/>
      <c r="U14" s="18"/>
      <c r="V14" s="18"/>
      <c r="W14" s="18"/>
      <c r="X14" s="18"/>
      <c r="Y14" s="18"/>
      <c r="Z14" s="19"/>
      <c r="AA14" s="18"/>
      <c r="AB14" s="18"/>
      <c r="AC14" s="18"/>
      <c r="AD14" s="18"/>
      <c r="AE14" s="18"/>
      <c r="AF14" s="18"/>
    </row>
    <row r="15" spans="1:32" ht="77.400000000000006" customHeight="1" x14ac:dyDescent="0.25">
      <c r="A15" s="19"/>
      <c r="B15" s="18"/>
      <c r="C15" s="18"/>
      <c r="D15" s="18"/>
      <c r="E15" s="19"/>
      <c r="F15" s="18"/>
      <c r="G15" s="18"/>
      <c r="H15" s="18"/>
      <c r="I15" s="19"/>
      <c r="J15" s="19"/>
      <c r="K15" s="18"/>
      <c r="L15" s="18"/>
      <c r="M15" s="20"/>
      <c r="N15" s="18"/>
      <c r="O15" s="19"/>
      <c r="P15" s="18"/>
      <c r="Q15" s="18"/>
      <c r="R15" s="19"/>
      <c r="S15" s="18"/>
      <c r="T15" s="20"/>
      <c r="U15" s="18"/>
      <c r="V15" s="18"/>
      <c r="W15" s="18"/>
      <c r="X15" s="18"/>
      <c r="Y15" s="18"/>
      <c r="Z15" s="19"/>
      <c r="AA15" s="18"/>
      <c r="AB15" s="18"/>
      <c r="AC15" s="18"/>
      <c r="AD15" s="18"/>
      <c r="AE15" s="18"/>
      <c r="AF15" s="18"/>
    </row>
    <row r="16" spans="1:32" ht="78.599999999999994" customHeight="1" x14ac:dyDescent="0.25">
      <c r="A16" s="24" t="s">
        <v>24</v>
      </c>
      <c r="B16" s="25" t="s">
        <v>56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8"/>
      <c r="N16" s="18"/>
      <c r="O16" s="19"/>
      <c r="P16" s="18"/>
      <c r="Q16" s="18"/>
      <c r="R16" s="18"/>
      <c r="S16" s="18"/>
      <c r="T16" s="18"/>
      <c r="U16" s="18"/>
      <c r="V16" s="18"/>
      <c r="W16" s="20"/>
      <c r="X16" s="18"/>
      <c r="Y16" s="18"/>
      <c r="Z16" s="19"/>
      <c r="AA16" s="18"/>
      <c r="AB16" s="18"/>
      <c r="AC16" s="18"/>
      <c r="AD16" s="18"/>
      <c r="AE16" s="19"/>
      <c r="AF16" s="18"/>
    </row>
  </sheetData>
  <mergeCells count="3">
    <mergeCell ref="A1:A4"/>
    <mergeCell ref="A6:A10"/>
    <mergeCell ref="A12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Відповіді форми (1)</vt:lpstr>
      <vt:lpstr>Так_Ні</vt:lpstr>
      <vt:lpstr>Бальні питання</vt:lpstr>
      <vt:lpstr>Словесні відповіді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E5450</cp:lastModifiedBy>
  <dcterms:created xsi:type="dcterms:W3CDTF">2023-09-13T12:12:01Z</dcterms:created>
  <dcterms:modified xsi:type="dcterms:W3CDTF">2023-09-21T07:49:38Z</dcterms:modified>
</cp:coreProperties>
</file>